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120" yWindow="30" windowWidth="15135" windowHeight="5580" activeTab="1"/>
  </bookViews>
  <sheets>
    <sheet name="Freitag" sheetId="3" r:id="rId1"/>
    <sheet name="Samstag" sheetId="4" r:id="rId2"/>
    <sheet name="Sonntag" sheetId="5" r:id="rId3"/>
    <sheet name="Tickets" sheetId="2" r:id="rId4"/>
  </sheets>
  <calcPr calcId="125725"/>
</workbook>
</file>

<file path=xl/calcChain.xml><?xml version="1.0" encoding="utf-8"?>
<calcChain xmlns="http://schemas.openxmlformats.org/spreadsheetml/2006/main">
  <c r="I4" i="5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3"/>
  <c r="I4" i="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3"/>
  <c r="H25" i="3"/>
  <c r="G4"/>
  <c r="H4" s="1"/>
  <c r="G5"/>
  <c r="H5" s="1"/>
  <c r="G6"/>
  <c r="H6" s="1"/>
  <c r="G7"/>
  <c r="H7" s="1"/>
  <c r="G8"/>
  <c r="H8" s="1"/>
  <c r="G9"/>
  <c r="H9" s="1"/>
  <c r="G10"/>
  <c r="H10" s="1"/>
  <c r="G11"/>
  <c r="H11" s="1"/>
  <c r="G12"/>
  <c r="H12" s="1"/>
  <c r="G14"/>
  <c r="H14" s="1"/>
  <c r="G15"/>
  <c r="H15" s="1"/>
  <c r="G16"/>
  <c r="H16" s="1"/>
  <c r="G17"/>
  <c r="H17" s="1"/>
  <c r="G18"/>
  <c r="H18" s="1"/>
  <c r="G20"/>
  <c r="H20" s="1"/>
  <c r="G21"/>
  <c r="H21" s="1"/>
  <c r="G22"/>
  <c r="H22" s="1"/>
  <c r="G23"/>
  <c r="H23" s="1"/>
  <c r="G24"/>
  <c r="H24" s="1"/>
  <c r="G25"/>
  <c r="G3"/>
  <c r="H3" s="1"/>
  <c r="H4" i="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3"/>
  <c r="H5" i="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3"/>
  <c r="H4"/>
  <c r="F17"/>
  <c r="F18"/>
  <c r="F19"/>
  <c r="F20"/>
  <c r="F21"/>
  <c r="F22"/>
  <c r="F23"/>
  <c r="F24"/>
  <c r="F25"/>
  <c r="F16"/>
  <c r="F15"/>
  <c r="F14"/>
  <c r="F13"/>
  <c r="F12"/>
  <c r="F11"/>
  <c r="F4"/>
  <c r="F5"/>
  <c r="F6"/>
  <c r="F7"/>
  <c r="F8"/>
  <c r="F9"/>
  <c r="F10"/>
  <c r="F3"/>
  <c r="F17" i="4"/>
  <c r="F18"/>
  <c r="F19"/>
  <c r="F20"/>
  <c r="F21"/>
  <c r="F22"/>
  <c r="F23"/>
  <c r="F24"/>
  <c r="F25"/>
  <c r="F16"/>
  <c r="F15"/>
  <c r="F14"/>
  <c r="F13"/>
  <c r="F12"/>
  <c r="F4"/>
  <c r="F5"/>
  <c r="F6"/>
  <c r="F7"/>
  <c r="F8"/>
  <c r="F9"/>
  <c r="F10"/>
  <c r="F11"/>
  <c r="F3"/>
  <c r="E17" i="3"/>
  <c r="E18"/>
  <c r="E19"/>
  <c r="E20"/>
  <c r="E21"/>
  <c r="E22"/>
  <c r="E23"/>
  <c r="E24"/>
  <c r="E25"/>
  <c r="E16"/>
  <c r="E15"/>
  <c r="E14"/>
  <c r="E13"/>
  <c r="E12"/>
  <c r="E4"/>
  <c r="E5"/>
  <c r="E6"/>
  <c r="E7"/>
  <c r="E8"/>
  <c r="E9"/>
  <c r="E10"/>
  <c r="E3"/>
  <c r="F3" s="1"/>
  <c r="E11"/>
  <c r="A9" i="5"/>
  <c r="A25"/>
  <c r="A24"/>
  <c r="A23"/>
  <c r="A22"/>
  <c r="A21"/>
  <c r="A20"/>
  <c r="A19"/>
  <c r="A18"/>
  <c r="A17"/>
  <c r="A16"/>
  <c r="A15"/>
  <c r="A14"/>
  <c r="A13"/>
  <c r="A12"/>
  <c r="A11"/>
  <c r="A10"/>
  <c r="A8"/>
  <c r="A7"/>
  <c r="A6"/>
  <c r="A5"/>
  <c r="A4"/>
  <c r="A3"/>
  <c r="A16" i="4"/>
  <c r="A17"/>
  <c r="A18"/>
  <c r="A19"/>
  <c r="A20"/>
  <c r="A21"/>
  <c r="A22"/>
  <c r="A23"/>
  <c r="A24"/>
  <c r="A25"/>
  <c r="A26"/>
  <c r="A15"/>
  <c r="A14"/>
  <c r="A3"/>
  <c r="A4"/>
  <c r="A5"/>
  <c r="A6"/>
  <c r="A7"/>
  <c r="A8"/>
  <c r="A9"/>
  <c r="A10"/>
  <c r="A11"/>
  <c r="A12"/>
  <c r="A13"/>
  <c r="B5" i="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G25"/>
  <c r="E25"/>
  <c r="D25"/>
  <c r="G24"/>
  <c r="E24"/>
  <c r="D24"/>
  <c r="G23"/>
  <c r="E23"/>
  <c r="D23"/>
  <c r="G22"/>
  <c r="E22"/>
  <c r="D22"/>
  <c r="G21"/>
  <c r="E21"/>
  <c r="D21"/>
  <c r="G20"/>
  <c r="E20"/>
  <c r="D20"/>
  <c r="G19"/>
  <c r="E19"/>
  <c r="D19"/>
  <c r="G18"/>
  <c r="E18"/>
  <c r="D18"/>
  <c r="G17"/>
  <c r="E17"/>
  <c r="D17"/>
  <c r="G16"/>
  <c r="D16"/>
  <c r="E16" s="1"/>
  <c r="G15"/>
  <c r="E15"/>
  <c r="D15"/>
  <c r="G14"/>
  <c r="E14"/>
  <c r="D14"/>
  <c r="G13"/>
  <c r="E13"/>
  <c r="D13"/>
  <c r="G12"/>
  <c r="E12"/>
  <c r="D12"/>
  <c r="G11"/>
  <c r="E11"/>
  <c r="D11"/>
  <c r="G10"/>
  <c r="E10"/>
  <c r="D10"/>
  <c r="G9"/>
  <c r="E9"/>
  <c r="D9"/>
  <c r="G8"/>
  <c r="E8"/>
  <c r="D8"/>
  <c r="G7"/>
  <c r="E7"/>
  <c r="D7"/>
  <c r="G6"/>
  <c r="E6"/>
  <c r="D6"/>
  <c r="G5"/>
  <c r="E5"/>
  <c r="D5"/>
  <c r="G4"/>
  <c r="D4"/>
  <c r="E4" s="1"/>
  <c r="G3"/>
  <c r="D3"/>
  <c r="E3" s="1"/>
  <c r="B4" i="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3"/>
  <c r="G25"/>
  <c r="E25"/>
  <c r="D25"/>
  <c r="G24"/>
  <c r="E24"/>
  <c r="D24"/>
  <c r="G23"/>
  <c r="E23"/>
  <c r="D23"/>
  <c r="G22"/>
  <c r="E22"/>
  <c r="D22"/>
  <c r="G21"/>
  <c r="E21"/>
  <c r="D21"/>
  <c r="G20"/>
  <c r="E20"/>
  <c r="D20"/>
  <c r="G19"/>
  <c r="E19"/>
  <c r="D19"/>
  <c r="G18"/>
  <c r="E18"/>
  <c r="D18"/>
  <c r="G17"/>
  <c r="E17"/>
  <c r="D17"/>
  <c r="G16"/>
  <c r="E16"/>
  <c r="D16"/>
  <c r="G15"/>
  <c r="E15"/>
  <c r="D15"/>
  <c r="G14"/>
  <c r="E14"/>
  <c r="D14"/>
  <c r="G13"/>
  <c r="E13"/>
  <c r="D13"/>
  <c r="G12"/>
  <c r="E12"/>
  <c r="D12"/>
  <c r="G11"/>
  <c r="E11"/>
  <c r="D11"/>
  <c r="G10"/>
  <c r="E10"/>
  <c r="D10"/>
  <c r="G9"/>
  <c r="E9"/>
  <c r="D9"/>
  <c r="G8"/>
  <c r="E8"/>
  <c r="D8"/>
  <c r="G7"/>
  <c r="E7"/>
  <c r="D7"/>
  <c r="G6"/>
  <c r="E6"/>
  <c r="D6"/>
  <c r="G5"/>
  <c r="E5"/>
  <c r="D5"/>
  <c r="G4"/>
  <c r="D4"/>
  <c r="E4" s="1"/>
  <c r="B4" i="5" s="1"/>
  <c r="G3" i="4"/>
  <c r="D3"/>
  <c r="C4" i="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D4"/>
  <c r="D5"/>
  <c r="D6"/>
  <c r="D7"/>
  <c r="D8"/>
  <c r="D9"/>
  <c r="D10"/>
  <c r="D11"/>
  <c r="D12"/>
  <c r="D13"/>
  <c r="G13" s="1"/>
  <c r="H13" s="1"/>
  <c r="D14"/>
  <c r="D15"/>
  <c r="D16"/>
  <c r="D17"/>
  <c r="D18"/>
  <c r="D19"/>
  <c r="G19" s="1"/>
  <c r="H19" s="1"/>
  <c r="D20"/>
  <c r="D21"/>
  <c r="D22"/>
  <c r="D23"/>
  <c r="D24"/>
  <c r="D25"/>
  <c r="D3"/>
  <c r="E3" i="4" l="1"/>
  <c r="B3" i="5" s="1"/>
</calcChain>
</file>

<file path=xl/sharedStrings.xml><?xml version="1.0" encoding="utf-8"?>
<sst xmlns="http://schemas.openxmlformats.org/spreadsheetml/2006/main" count="113" uniqueCount="62">
  <si>
    <t>grün</t>
  </si>
  <si>
    <t>gelb</t>
  </si>
  <si>
    <t>Sebastian Bott</t>
  </si>
  <si>
    <t>Christopher Bott</t>
  </si>
  <si>
    <t>Rusty Bott</t>
  </si>
  <si>
    <t>Kevin Hirschfeld</t>
  </si>
  <si>
    <t>Marc Richter</t>
  </si>
  <si>
    <t>Frank Meyer</t>
  </si>
  <si>
    <t>Friedhelm Lütjen</t>
  </si>
  <si>
    <t>Claudia Piorr</t>
  </si>
  <si>
    <t>Kai Reuther</t>
  </si>
  <si>
    <t>Tim Breuer</t>
  </si>
  <si>
    <t>Frank Joa</t>
  </si>
  <si>
    <t>Özkan Altintas</t>
  </si>
  <si>
    <t>Markus Eckert</t>
  </si>
  <si>
    <t>Oguz Ünlü</t>
  </si>
  <si>
    <t>Horst Domges</t>
  </si>
  <si>
    <t>Cilli Breuer</t>
  </si>
  <si>
    <t>Fahrer</t>
  </si>
  <si>
    <t>Freitag</t>
  </si>
  <si>
    <t>Samstag</t>
  </si>
  <si>
    <t>Sonntag</t>
  </si>
  <si>
    <t>b1</t>
  </si>
  <si>
    <t>KartenNr.</t>
  </si>
  <si>
    <t>Farbe</t>
  </si>
  <si>
    <t>m1</t>
  </si>
  <si>
    <t>Fzg.</t>
  </si>
  <si>
    <t>BMW</t>
  </si>
  <si>
    <t>b2</t>
  </si>
  <si>
    <t>b3</t>
  </si>
  <si>
    <t>b4</t>
  </si>
  <si>
    <t>Mercedes</t>
  </si>
  <si>
    <t>m2</t>
  </si>
  <si>
    <t>m3</t>
  </si>
  <si>
    <t>m4</t>
  </si>
  <si>
    <t>VW</t>
  </si>
  <si>
    <t>v1</t>
  </si>
  <si>
    <t>v2</t>
  </si>
  <si>
    <t>v3</t>
  </si>
  <si>
    <t>v4</t>
  </si>
  <si>
    <t>Kürzel</t>
  </si>
  <si>
    <t>Martin Seidler</t>
  </si>
  <si>
    <t>Status</t>
  </si>
  <si>
    <t>Rüdiger Gigl</t>
  </si>
  <si>
    <t>Tausch</t>
  </si>
  <si>
    <t>Patrick Heinkes</t>
  </si>
  <si>
    <t>Georg Gulba</t>
  </si>
  <si>
    <t>Dannie Zielke</t>
  </si>
  <si>
    <t>Kennz.</t>
  </si>
  <si>
    <t>M-LT 5198</t>
  </si>
  <si>
    <t>M-GL 3403</t>
  </si>
  <si>
    <t>M-PF 7188</t>
  </si>
  <si>
    <t>M-GL 3571</t>
  </si>
  <si>
    <t>S-PS 3240</t>
  </si>
  <si>
    <t>S-PS 2419</t>
  </si>
  <si>
    <t>S-PS 2291</t>
  </si>
  <si>
    <t>DSO</t>
  </si>
  <si>
    <t>IN-AJ 9330</t>
  </si>
  <si>
    <t>IN-AL 3187</t>
  </si>
  <si>
    <t>IN-AJ 3681</t>
  </si>
  <si>
    <t>HN-JU 8024</t>
  </si>
  <si>
    <t>Ersatz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</si>
</sst>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/>
    <xf numFmtId="0" fontId="5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/>
    <xf numFmtId="0" fontId="0" fillId="0" borderId="9" xfId="0" applyBorder="1"/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/>
    <xf numFmtId="0" fontId="0" fillId="0" borderId="4" xfId="0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Standard" xfId="0" builtinId="0"/>
  </cellStyles>
  <dxfs count="19"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theme="1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theme="1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theme="1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25"/>
  <sheetViews>
    <sheetView view="pageLayout" zoomScaleNormal="100" workbookViewId="0">
      <selection activeCell="B3" sqref="B3:B24"/>
    </sheetView>
  </sheetViews>
  <sheetFormatPr baseColWidth="10" defaultRowHeight="15"/>
  <cols>
    <col min="1" max="1" width="18" bestFit="1" customWidth="1"/>
    <col min="2" max="2" width="5.85546875" style="1" bestFit="1" customWidth="1"/>
    <col min="3" max="3" width="9" style="2" bestFit="1" customWidth="1"/>
    <col min="4" max="4" width="4.85546875" style="2" bestFit="1" customWidth="1"/>
    <col min="5" max="5" width="2" style="1" bestFit="1" customWidth="1"/>
    <col min="6" max="6" width="5.85546875" style="4" bestFit="1" customWidth="1"/>
    <col min="7" max="7" width="3.85546875" style="4" bestFit="1" customWidth="1"/>
    <col min="8" max="8" width="8.7109375" style="4" bestFit="1" customWidth="1"/>
    <col min="9" max="9" width="6.5703125" style="4" bestFit="1" customWidth="1"/>
  </cols>
  <sheetData>
    <row r="1" spans="1:9" ht="19.5" thickBot="1">
      <c r="A1" s="3" t="s">
        <v>18</v>
      </c>
      <c r="B1" s="25" t="s">
        <v>19</v>
      </c>
      <c r="C1" s="26"/>
      <c r="D1" s="26"/>
      <c r="E1" s="26"/>
      <c r="F1" s="26"/>
      <c r="G1" s="26"/>
      <c r="H1" s="26"/>
      <c r="I1" s="26"/>
    </row>
    <row r="2" spans="1:9" s="10" customFormat="1" ht="13.5" thickBot="1">
      <c r="A2" s="7"/>
      <c r="B2" s="11" t="s">
        <v>40</v>
      </c>
      <c r="C2" s="8" t="s">
        <v>23</v>
      </c>
      <c r="D2" s="8" t="s">
        <v>24</v>
      </c>
      <c r="E2" s="8"/>
      <c r="F2" s="8" t="s">
        <v>42</v>
      </c>
      <c r="G2" s="8" t="s">
        <v>26</v>
      </c>
      <c r="H2" s="22" t="s">
        <v>48</v>
      </c>
      <c r="I2" s="8" t="s">
        <v>44</v>
      </c>
    </row>
    <row r="3" spans="1:9" ht="15.75" thickBot="1">
      <c r="A3" t="s">
        <v>3</v>
      </c>
      <c r="B3" s="6"/>
      <c r="C3" s="2" t="str">
        <f>IF(ISBLANK(B3),"",VLOOKUP($B:$B,Tickets!$A:$C,2,FALSE))</f>
        <v/>
      </c>
      <c r="D3" s="2" t="str">
        <f>IF(ISBLANK(B3),"",VLOOKUP($B:$B,Tickets!$A:$C,3,FALSE))</f>
        <v/>
      </c>
      <c r="E3" s="1">
        <f>COUNTIF($B$3:$B$11,B3)</f>
        <v>0</v>
      </c>
      <c r="F3" s="4" t="str">
        <f>IF(E3&lt;1,"",IF(E3&gt;1,"Fehler",E3))</f>
        <v/>
      </c>
      <c r="G3" s="5" t="str">
        <f>IF(ISBLANK(B3),"",IF(D3="grün","",VLOOKUP($B:$B,Tickets!$A:$D,4,FALSE)))</f>
        <v/>
      </c>
      <c r="H3" s="21" t="e">
        <f>LOOKUP($G3,Tickets!$G$1:$G$12,Tickets!$H$1:$H$12)</f>
        <v>#N/A</v>
      </c>
      <c r="I3" s="5"/>
    </row>
    <row r="4" spans="1:9" ht="15.75" thickBot="1">
      <c r="A4" t="s">
        <v>7</v>
      </c>
      <c r="B4" s="5"/>
      <c r="C4" s="2" t="str">
        <f>IF(ISBLANK(B4),"",VLOOKUP($B:$B,Tickets!$A:$C,2,FALSE))</f>
        <v/>
      </c>
      <c r="D4" s="2" t="str">
        <f>IF(ISBLANK(B4),"",VLOOKUP($B:$B,Tickets!$A:$C,3,FALSE))</f>
        <v/>
      </c>
      <c r="E4" s="1">
        <f t="shared" ref="E4:E10" si="0">COUNTIF($B$3:$B$11,B4)</f>
        <v>0</v>
      </c>
      <c r="F4" s="4" t="str">
        <f t="shared" ref="F4:F25" si="1">IF(E4&lt;1,"",IF(E4&gt;1,"Fehler",E4))</f>
        <v/>
      </c>
      <c r="G4" s="5" t="str">
        <f>IF(ISBLANK(B4),"",IF(D4="grün","",VLOOKUP($B:$B,Tickets!$A:$D,4,FALSE)))</f>
        <v/>
      </c>
      <c r="H4" s="21" t="e">
        <f>LOOKUP($G4,Tickets!$G$1:$G$12,Tickets!$H$1:$H$12)</f>
        <v>#N/A</v>
      </c>
      <c r="I4" s="5"/>
    </row>
    <row r="5" spans="1:9" ht="15.75" thickBot="1">
      <c r="A5" t="s">
        <v>5</v>
      </c>
      <c r="B5" s="5"/>
      <c r="C5" s="2" t="str">
        <f>IF(ISBLANK(B5),"",VLOOKUP($B:$B,Tickets!$A:$C,2,FALSE))</f>
        <v/>
      </c>
      <c r="D5" s="2" t="str">
        <f>IF(ISBLANK(B5),"",VLOOKUP($B:$B,Tickets!$A:$C,3,FALSE))</f>
        <v/>
      </c>
      <c r="E5" s="1">
        <f t="shared" si="0"/>
        <v>0</v>
      </c>
      <c r="F5" s="4" t="str">
        <f t="shared" si="1"/>
        <v/>
      </c>
      <c r="G5" s="5" t="str">
        <f>IF(ISBLANK(B5),"",IF(D5="grün","",VLOOKUP($B:$B,Tickets!$A:$D,4,FALSE)))</f>
        <v/>
      </c>
      <c r="H5" s="21" t="e">
        <f>LOOKUP($G5,Tickets!$G$1:$G$12,Tickets!$H$1:$H$12)</f>
        <v>#N/A</v>
      </c>
      <c r="I5" s="5"/>
    </row>
    <row r="6" spans="1:9" ht="15.75" thickBot="1">
      <c r="A6" t="s">
        <v>6</v>
      </c>
      <c r="B6" s="5"/>
      <c r="C6" s="2" t="str">
        <f>IF(ISBLANK(B6),"",VLOOKUP($B:$B,Tickets!$A:$C,2,FALSE))</f>
        <v/>
      </c>
      <c r="D6" s="2" t="str">
        <f>IF(ISBLANK(B6),"",VLOOKUP($B:$B,Tickets!$A:$C,3,FALSE))</f>
        <v/>
      </c>
      <c r="E6" s="1">
        <f t="shared" si="0"/>
        <v>0</v>
      </c>
      <c r="F6" s="4" t="str">
        <f t="shared" si="1"/>
        <v/>
      </c>
      <c r="G6" s="5" t="str">
        <f>IF(ISBLANK(B6),"",IF(D6="grün","",VLOOKUP($B:$B,Tickets!$A:$D,4,FALSE)))</f>
        <v/>
      </c>
      <c r="H6" s="21" t="e">
        <f>LOOKUP($G6,Tickets!$G$1:$G$12,Tickets!$H$1:$H$12)</f>
        <v>#N/A</v>
      </c>
      <c r="I6" s="5"/>
    </row>
    <row r="7" spans="1:9" ht="15.75" thickBot="1">
      <c r="A7" t="s">
        <v>41</v>
      </c>
      <c r="B7" s="5"/>
      <c r="C7" s="2" t="str">
        <f>IF(ISBLANK(B7),"",VLOOKUP($B:$B,Tickets!$A:$C,2,FALSE))</f>
        <v/>
      </c>
      <c r="D7" s="2" t="str">
        <f>IF(ISBLANK(B7),"",VLOOKUP($B:$B,Tickets!$A:$C,3,FALSE))</f>
        <v/>
      </c>
      <c r="E7" s="1">
        <f t="shared" si="0"/>
        <v>0</v>
      </c>
      <c r="F7" s="4" t="str">
        <f t="shared" si="1"/>
        <v/>
      </c>
      <c r="G7" s="5" t="str">
        <f>IF(ISBLANK(B7),"",IF(D7="grün","",VLOOKUP($B:$B,Tickets!$A:$D,4,FALSE)))</f>
        <v/>
      </c>
      <c r="H7" s="21" t="e">
        <f>LOOKUP($G7,Tickets!$G$1:$G$12,Tickets!$H$1:$H$12)</f>
        <v>#N/A</v>
      </c>
      <c r="I7" s="5"/>
    </row>
    <row r="8" spans="1:9" ht="15.75" thickBot="1">
      <c r="A8" t="s">
        <v>15</v>
      </c>
      <c r="B8" s="5"/>
      <c r="C8" s="2" t="str">
        <f>IF(ISBLANK(B8),"",VLOOKUP($B:$B,Tickets!$A:$C,2,FALSE))</f>
        <v/>
      </c>
      <c r="D8" s="2" t="str">
        <f>IF(ISBLANK(B8),"",VLOOKUP($B:$B,Tickets!$A:$C,3,FALSE))</f>
        <v/>
      </c>
      <c r="E8" s="1">
        <f t="shared" si="0"/>
        <v>0</v>
      </c>
      <c r="F8" s="4" t="str">
        <f t="shared" si="1"/>
        <v/>
      </c>
      <c r="G8" s="5" t="str">
        <f>IF(ISBLANK(B8),"",IF(D8="grün","",VLOOKUP($B:$B,Tickets!$A:$D,4,FALSE)))</f>
        <v/>
      </c>
      <c r="H8" s="21" t="e">
        <f>LOOKUP($G8,Tickets!$G$1:$G$12,Tickets!$H$1:$H$12)</f>
        <v>#N/A</v>
      </c>
      <c r="I8" s="5"/>
    </row>
    <row r="9" spans="1:9" ht="15.75" thickBot="1">
      <c r="A9" t="s">
        <v>43</v>
      </c>
      <c r="B9" s="5"/>
      <c r="C9" s="2" t="str">
        <f>IF(ISBLANK(B9),"",VLOOKUP($B:$B,Tickets!$A:$C,2,FALSE))</f>
        <v/>
      </c>
      <c r="D9" s="2" t="str">
        <f>IF(ISBLANK(B9),"",VLOOKUP($B:$B,Tickets!$A:$C,3,FALSE))</f>
        <v/>
      </c>
      <c r="E9" s="1">
        <f t="shared" si="0"/>
        <v>0</v>
      </c>
      <c r="F9" s="4" t="str">
        <f t="shared" si="1"/>
        <v/>
      </c>
      <c r="G9" s="5" t="str">
        <f>IF(ISBLANK(B9),"",IF(D9="grün","",VLOOKUP($B:$B,Tickets!$A:$D,4,FALSE)))</f>
        <v/>
      </c>
      <c r="H9" s="21" t="e">
        <f>LOOKUP($G9,Tickets!$G$1:$G$12,Tickets!$H$1:$H$12)</f>
        <v>#N/A</v>
      </c>
      <c r="I9" s="5"/>
    </row>
    <row r="10" spans="1:9" ht="15.75" thickBot="1">
      <c r="A10" t="s">
        <v>4</v>
      </c>
      <c r="B10" s="5"/>
      <c r="C10" s="2" t="str">
        <f>IF(ISBLANK(B10),"",VLOOKUP($B:$B,Tickets!$A:$C,2,FALSE))</f>
        <v/>
      </c>
      <c r="D10" s="2" t="str">
        <f>IF(ISBLANK(B10),"",VLOOKUP($B:$B,Tickets!$A:$C,3,FALSE))</f>
        <v/>
      </c>
      <c r="E10" s="1">
        <f t="shared" si="0"/>
        <v>0</v>
      </c>
      <c r="F10" s="4" t="str">
        <f t="shared" si="1"/>
        <v/>
      </c>
      <c r="G10" s="5" t="str">
        <f>IF(ISBLANK(B10),"",IF(D10="grün","",VLOOKUP($B:$B,Tickets!$A:$D,4,FALSE)))</f>
        <v/>
      </c>
      <c r="H10" s="21" t="e">
        <f>LOOKUP($G10,Tickets!$G$1:$G$12,Tickets!$H$1:$H$12)</f>
        <v>#N/A</v>
      </c>
      <c r="I10" s="5"/>
    </row>
    <row r="11" spans="1:9" ht="15.75" thickBot="1">
      <c r="B11" s="12"/>
      <c r="C11" s="2" t="str">
        <f>IF(ISBLANK(B11),"",VLOOKUP($B:$B,Tickets!$A:$C,2,FALSE))</f>
        <v/>
      </c>
      <c r="D11" s="2" t="str">
        <f>IF(ISBLANK(B11),"",VLOOKUP($B:$B,Tickets!$A:$C,3,FALSE))</f>
        <v/>
      </c>
      <c r="E11" s="1">
        <f>COUNTIF($B$3:$B$11,B11)</f>
        <v>0</v>
      </c>
      <c r="F11" s="4" t="str">
        <f t="shared" si="1"/>
        <v/>
      </c>
      <c r="G11" s="5" t="str">
        <f>IF(ISBLANK(B11),"",IF(D11="grün","",VLOOKUP($B:$B,Tickets!$A:$D,4,FALSE)))</f>
        <v/>
      </c>
      <c r="H11" s="21" t="e">
        <f>LOOKUP($G11,Tickets!$G$1:$G$12,Tickets!$H$1:$H$12)</f>
        <v>#N/A</v>
      </c>
      <c r="I11" s="5"/>
    </row>
    <row r="12" spans="1:9" ht="15.75" thickBot="1">
      <c r="A12" s="13" t="s">
        <v>2</v>
      </c>
      <c r="B12" s="5"/>
      <c r="C12" s="35" t="str">
        <f>IF(ISBLANK(B12),"",VLOOKUP($B:$B,Tickets!$A:$C,2,FALSE))</f>
        <v/>
      </c>
      <c r="D12" s="35" t="str">
        <f>IF(ISBLANK(B12),"",VLOOKUP($B:$B,Tickets!$A:$C,3,FALSE))</f>
        <v/>
      </c>
      <c r="E12" s="36">
        <f>COUNTIF($B$12:$B$14,B12)</f>
        <v>0</v>
      </c>
      <c r="F12" s="37" t="str">
        <f t="shared" si="1"/>
        <v/>
      </c>
      <c r="G12" s="5" t="str">
        <f>IF(ISBLANK(B12),"",IF(D12="grün","",VLOOKUP($B:$B,Tickets!$A:$D,4,FALSE)))</f>
        <v/>
      </c>
      <c r="H12" s="21" t="e">
        <f>LOOKUP($G12,Tickets!$G$1:$G$12,Tickets!$H$1:$H$12)</f>
        <v>#N/A</v>
      </c>
      <c r="I12" s="5"/>
    </row>
    <row r="13" spans="1:9" ht="15.75" thickBot="1">
      <c r="A13" t="s">
        <v>12</v>
      </c>
      <c r="B13" s="12"/>
      <c r="C13" s="32" t="str">
        <f>IF(ISBLANK(B13),"",VLOOKUP($B:$B,Tickets!$A:$C,2,FALSE))</f>
        <v/>
      </c>
      <c r="D13" s="33" t="str">
        <f>IF(ISBLANK(B13),"",VLOOKUP($B:$B,Tickets!$A:$C,3,FALSE))</f>
        <v/>
      </c>
      <c r="E13" s="1">
        <f>COUNTIF($B$12:$B$14,B13)</f>
        <v>0</v>
      </c>
      <c r="F13" s="18" t="str">
        <f t="shared" si="1"/>
        <v/>
      </c>
      <c r="G13" s="5" t="str">
        <f>IF(ISBLANK(B13),"",IF(D13="grün","",VLOOKUP($B:$B,Tickets!$A:$D,4,FALSE)))</f>
        <v/>
      </c>
      <c r="H13" s="21" t="e">
        <f>LOOKUP($G13,Tickets!$G$1:$G$12,Tickets!$H$1:$H$12)</f>
        <v>#N/A</v>
      </c>
      <c r="I13" s="12"/>
    </row>
    <row r="14" spans="1:9" ht="15.75" thickBot="1">
      <c r="A14" t="s">
        <v>13</v>
      </c>
      <c r="B14" s="5"/>
      <c r="C14" s="15" t="str">
        <f>IF(ISBLANK(B14),"",VLOOKUP($B:$B,Tickets!$A:$C,2,FALSE))</f>
        <v/>
      </c>
      <c r="D14" s="16" t="str">
        <f>IF(ISBLANK(B14),"",VLOOKUP($B:$B,Tickets!$A:$C,3,FALSE))</f>
        <v/>
      </c>
      <c r="E14" s="17">
        <f>COUNTIF($B$12:$B$14,B14)</f>
        <v>0</v>
      </c>
      <c r="F14" s="19" t="str">
        <f t="shared" si="1"/>
        <v/>
      </c>
      <c r="G14" s="5" t="str">
        <f>IF(ISBLANK(B14),"",IF(D14="grün","",VLOOKUP($B:$B,Tickets!$A:$D,4,FALSE)))</f>
        <v/>
      </c>
      <c r="H14" s="21" t="e">
        <f>LOOKUP($G14,Tickets!$G$1:$G$12,Tickets!$H$1:$H$12)</f>
        <v>#N/A</v>
      </c>
      <c r="I14" s="5"/>
    </row>
    <row r="15" spans="1:9" ht="15.75" thickBot="1">
      <c r="A15" s="34" t="s">
        <v>14</v>
      </c>
      <c r="B15" s="5"/>
      <c r="C15" s="2" t="str">
        <f>IF(ISBLANK(B15),"",VLOOKUP($B:$B,Tickets!$A:$C,2,FALSE))</f>
        <v/>
      </c>
      <c r="D15" s="2" t="str">
        <f>IF(ISBLANK(B15),"",VLOOKUP($B:$B,Tickets!$A:$C,3,FALSE))</f>
        <v/>
      </c>
      <c r="E15" s="1">
        <f>COUNTIF($B$15:$B$25,B15)</f>
        <v>0</v>
      </c>
      <c r="F15" s="4" t="str">
        <f t="shared" si="1"/>
        <v/>
      </c>
      <c r="G15" s="5" t="str">
        <f>IF(ISBLANK(B15),"",IF(D15="grün","",VLOOKUP($B:$B,Tickets!$A:$D,4,FALSE)))</f>
        <v/>
      </c>
      <c r="H15" s="21" t="e">
        <f>LOOKUP($G15,Tickets!$G$1:$G$12,Tickets!$H$1:$H$12)</f>
        <v>#N/A</v>
      </c>
      <c r="I15" s="5"/>
    </row>
    <row r="16" spans="1:9" ht="15.75" thickBot="1">
      <c r="A16" t="s">
        <v>8</v>
      </c>
      <c r="B16" s="5"/>
      <c r="C16" s="2" t="str">
        <f>IF(ISBLANK(B16),"",VLOOKUP($B:$B,Tickets!$A:$C,2,FALSE))</f>
        <v/>
      </c>
      <c r="D16" s="2" t="str">
        <f>IF(ISBLANK(B16),"",VLOOKUP($B:$B,Tickets!$A:$C,3,FALSE))</f>
        <v/>
      </c>
      <c r="E16" s="1">
        <f>COUNTIF($B$15:$B$25,B16)</f>
        <v>0</v>
      </c>
      <c r="F16" s="4" t="str">
        <f t="shared" si="1"/>
        <v/>
      </c>
      <c r="G16" s="5" t="str">
        <f>IF(ISBLANK(B16),"",IF(D16="grün","",VLOOKUP($B:$B,Tickets!$A:$D,4,FALSE)))</f>
        <v/>
      </c>
      <c r="H16" s="21" t="e">
        <f>LOOKUP($G16,Tickets!$G$1:$G$12,Tickets!$H$1:$H$12)</f>
        <v>#N/A</v>
      </c>
      <c r="I16" s="5"/>
    </row>
    <row r="17" spans="1:9" ht="15.75" thickBot="1">
      <c r="A17" t="s">
        <v>46</v>
      </c>
      <c r="B17" s="5"/>
      <c r="C17" s="2" t="str">
        <f>IF(ISBLANK(B17),"",VLOOKUP($B:$B,Tickets!$A:$C,2,FALSE))</f>
        <v/>
      </c>
      <c r="D17" s="2" t="str">
        <f>IF(ISBLANK(B17),"",VLOOKUP($B:$B,Tickets!$A:$C,3,FALSE))</f>
        <v/>
      </c>
      <c r="E17" s="1">
        <f t="shared" ref="E17:E25" si="2">COUNTIF($B$15:$B$25,B17)</f>
        <v>0</v>
      </c>
      <c r="F17" s="4" t="str">
        <f t="shared" si="1"/>
        <v/>
      </c>
      <c r="G17" s="5" t="str">
        <f>IF(ISBLANK(B17),"",IF(D17="grün","",VLOOKUP($B:$B,Tickets!$A:$D,4,FALSE)))</f>
        <v/>
      </c>
      <c r="H17" s="21" t="e">
        <f>LOOKUP($G17,Tickets!$G$1:$G$12,Tickets!$H$1:$H$12)</f>
        <v>#N/A</v>
      </c>
      <c r="I17" s="5"/>
    </row>
    <row r="18" spans="1:9" ht="15.75" thickBot="1">
      <c r="A18" t="s">
        <v>16</v>
      </c>
      <c r="B18" s="5"/>
      <c r="C18" s="2" t="str">
        <f>IF(ISBLANK(B18),"",VLOOKUP($B:$B,Tickets!$A:$C,2,FALSE))</f>
        <v/>
      </c>
      <c r="D18" s="2" t="str">
        <f>IF(ISBLANK(B18),"",VLOOKUP($B:$B,Tickets!$A:$C,3,FALSE))</f>
        <v/>
      </c>
      <c r="E18" s="1">
        <f t="shared" si="2"/>
        <v>0</v>
      </c>
      <c r="F18" s="4" t="str">
        <f t="shared" si="1"/>
        <v/>
      </c>
      <c r="G18" s="5" t="str">
        <f>IF(ISBLANK(B18),"",IF(D18="grün","",VLOOKUP($B:$B,Tickets!$A:$D,4,FALSE)))</f>
        <v/>
      </c>
      <c r="H18" s="21" t="e">
        <f>LOOKUP($G18,Tickets!$G$1:$G$12,Tickets!$H$1:$H$12)</f>
        <v>#N/A</v>
      </c>
      <c r="I18" s="5"/>
    </row>
    <row r="19" spans="1:9" ht="15.75" thickBot="1">
      <c r="A19" t="s">
        <v>10</v>
      </c>
      <c r="B19" s="5"/>
      <c r="C19" s="2" t="str">
        <f>IF(ISBLANK(B19),"",VLOOKUP($B:$B,Tickets!$A:$C,2,FALSE))</f>
        <v/>
      </c>
      <c r="D19" s="2" t="str">
        <f>IF(ISBLANK(B19),"",VLOOKUP($B:$B,Tickets!$A:$C,3,FALSE))</f>
        <v/>
      </c>
      <c r="E19" s="1">
        <f t="shared" si="2"/>
        <v>0</v>
      </c>
      <c r="F19" s="4" t="str">
        <f t="shared" si="1"/>
        <v/>
      </c>
      <c r="G19" s="5" t="str">
        <f>IF(ISBLANK(B19),"",IF(D19="grün","",VLOOKUP($B:$B,Tickets!$A:$D,4,FALSE)))</f>
        <v/>
      </c>
      <c r="H19" s="21" t="e">
        <f>LOOKUP($G19,Tickets!$G$1:$G$12,Tickets!$H$1:$H$12)</f>
        <v>#N/A</v>
      </c>
      <c r="I19" s="5"/>
    </row>
    <row r="20" spans="1:9" ht="15.75" thickBot="1">
      <c r="A20" t="s">
        <v>47</v>
      </c>
      <c r="B20" s="5"/>
      <c r="C20" s="2" t="str">
        <f>IF(ISBLANK(B20),"",VLOOKUP($B:$B,Tickets!$A:$C,2,FALSE))</f>
        <v/>
      </c>
      <c r="D20" s="2" t="str">
        <f>IF(ISBLANK(B20),"",VLOOKUP($B:$B,Tickets!$A:$C,3,FALSE))</f>
        <v/>
      </c>
      <c r="E20" s="1">
        <f t="shared" si="2"/>
        <v>0</v>
      </c>
      <c r="F20" s="4" t="str">
        <f t="shared" si="1"/>
        <v/>
      </c>
      <c r="G20" s="5" t="str">
        <f>IF(ISBLANK(B20),"",IF(D20="grün","",VLOOKUP($B:$B,Tickets!$A:$D,4,FALSE)))</f>
        <v/>
      </c>
      <c r="H20" s="21" t="e">
        <f>LOOKUP($G20,Tickets!$G$1:$G$12,Tickets!$H$1:$H$12)</f>
        <v>#N/A</v>
      </c>
      <c r="I20" s="5"/>
    </row>
    <row r="21" spans="1:9" ht="15.75" thickBot="1">
      <c r="A21" s="30" t="s">
        <v>17</v>
      </c>
      <c r="B21" s="5"/>
      <c r="C21" s="2" t="str">
        <f>IF(ISBLANK(B21),"",VLOOKUP($B:$B,Tickets!$A:$C,2,FALSE))</f>
        <v/>
      </c>
      <c r="D21" s="2" t="str">
        <f>IF(ISBLANK(B21),"",VLOOKUP($B:$B,Tickets!$A:$C,3,FALSE))</f>
        <v/>
      </c>
      <c r="E21" s="1">
        <f t="shared" si="2"/>
        <v>0</v>
      </c>
      <c r="F21" s="4" t="str">
        <f t="shared" si="1"/>
        <v/>
      </c>
      <c r="G21" s="5" t="str">
        <f>IF(ISBLANK(B21),"",IF(D21="grün","",VLOOKUP($B:$B,Tickets!$A:$D,4,FALSE)))</f>
        <v/>
      </c>
      <c r="H21" s="21" t="e">
        <f>LOOKUP($G21,Tickets!$G$1:$G$12,Tickets!$H$1:$H$12)</f>
        <v>#N/A</v>
      </c>
      <c r="I21" s="5"/>
    </row>
    <row r="22" spans="1:9" ht="15.75" thickBot="1">
      <c r="A22" t="s">
        <v>45</v>
      </c>
      <c r="B22" s="5"/>
      <c r="C22" s="2" t="str">
        <f>IF(ISBLANK(B22),"",VLOOKUP($B:$B,Tickets!$A:$C,2,FALSE))</f>
        <v/>
      </c>
      <c r="D22" s="2" t="str">
        <f>IF(ISBLANK(B22),"",VLOOKUP($B:$B,Tickets!$A:$C,3,FALSE))</f>
        <v/>
      </c>
      <c r="E22" s="1">
        <f t="shared" si="2"/>
        <v>0</v>
      </c>
      <c r="F22" s="4" t="str">
        <f t="shared" si="1"/>
        <v/>
      </c>
      <c r="G22" s="5" t="str">
        <f>IF(ISBLANK(B22),"",IF(D22="grün","",VLOOKUP($B:$B,Tickets!$A:$D,4,FALSE)))</f>
        <v/>
      </c>
      <c r="H22" s="21" t="e">
        <f>LOOKUP($G22,Tickets!$G$1:$G$12,Tickets!$H$1:$H$12)</f>
        <v>#N/A</v>
      </c>
      <c r="I22" s="5"/>
    </row>
    <row r="23" spans="1:9" ht="15.75" thickBot="1">
      <c r="A23" t="s">
        <v>11</v>
      </c>
      <c r="B23" s="5"/>
      <c r="C23" s="2" t="str">
        <f>IF(ISBLANK(B23),"",VLOOKUP($B:$B,Tickets!$A:$C,2,FALSE))</f>
        <v/>
      </c>
      <c r="D23" s="2" t="str">
        <f>IF(ISBLANK(B23),"",VLOOKUP($B:$B,Tickets!$A:$C,3,FALSE))</f>
        <v/>
      </c>
      <c r="E23" s="1">
        <f t="shared" si="2"/>
        <v>0</v>
      </c>
      <c r="F23" s="4" t="str">
        <f t="shared" si="1"/>
        <v/>
      </c>
      <c r="G23" s="5" t="str">
        <f>IF(ISBLANK(B23),"",IF(D23="grün","",VLOOKUP($B:$B,Tickets!$A:$D,4,FALSE)))</f>
        <v/>
      </c>
      <c r="H23" s="21" t="e">
        <f>LOOKUP($G23,Tickets!$G$1:$G$12,Tickets!$H$1:$H$12)</f>
        <v>#N/A</v>
      </c>
      <c r="I23" s="5"/>
    </row>
    <row r="24" spans="1:9" ht="15.75" thickBot="1">
      <c r="A24" s="31" t="s">
        <v>9</v>
      </c>
      <c r="B24" s="5"/>
      <c r="C24" s="2" t="str">
        <f>IF(ISBLANK(B24),"",VLOOKUP($B:$B,Tickets!$A:$C,2,FALSE))</f>
        <v/>
      </c>
      <c r="D24" s="2" t="str">
        <f>IF(ISBLANK(B24),"",VLOOKUP($B:$B,Tickets!$A:$C,3,FALSE))</f>
        <v/>
      </c>
      <c r="E24" s="1">
        <f t="shared" si="2"/>
        <v>0</v>
      </c>
      <c r="F24" s="4" t="str">
        <f t="shared" si="1"/>
        <v/>
      </c>
      <c r="G24" s="5" t="str">
        <f>IF(ISBLANK(B24),"",IF(D24="grün","",VLOOKUP($B:$B,Tickets!$A:$D,4,FALSE)))</f>
        <v/>
      </c>
      <c r="H24" s="21" t="e">
        <f>LOOKUP($G24,Tickets!$G$1:$G$12,Tickets!$H$1:$H$12)</f>
        <v>#N/A</v>
      </c>
      <c r="I24" s="5"/>
    </row>
    <row r="25" spans="1:9" ht="15.75" thickBot="1">
      <c r="A25" s="31"/>
      <c r="B25" s="5"/>
      <c r="C25" s="2" t="str">
        <f>IF(ISBLANK(B25),"",VLOOKUP($B:$B,Tickets!$A:$C,2,FALSE))</f>
        <v/>
      </c>
      <c r="D25" s="2" t="str">
        <f>IF(ISBLANK(B25),"",VLOOKUP($B:$B,Tickets!$A:$C,3,FALSE))</f>
        <v/>
      </c>
      <c r="E25" s="1">
        <f t="shared" si="2"/>
        <v>0</v>
      </c>
      <c r="F25" s="4" t="str">
        <f t="shared" si="1"/>
        <v/>
      </c>
      <c r="G25" s="5" t="str">
        <f>IF(ISBLANK(B25),"",IF(D25="grün","",VLOOKUP($B:$B,Tickets!$A:$D,4,FALSE)))</f>
        <v/>
      </c>
      <c r="H25" s="21" t="e">
        <f>LOOKUP($G25,Tickets!$G$1:$G$12,Tickets!$H$1:$H$12)</f>
        <v>#N/A</v>
      </c>
      <c r="I25" s="5"/>
    </row>
  </sheetData>
  <sortState ref="A3:A12">
    <sortCondition ref="A3"/>
  </sortState>
  <mergeCells count="1">
    <mergeCell ref="B1:I1"/>
  </mergeCells>
  <conditionalFormatting sqref="D3:D25">
    <cfRule type="containsErrors" dxfId="18" priority="24">
      <formula>ISERROR(D3)</formula>
    </cfRule>
    <cfRule type="beginsWith" dxfId="17" priority="25" operator="beginsWith" text="grün">
      <formula>LEFT(D3,4)="grün"</formula>
    </cfRule>
    <cfRule type="beginsWith" dxfId="16" priority="26" operator="beginsWith" text="gelb">
      <formula>LEFT(D3,4)="gelb"</formula>
    </cfRule>
  </conditionalFormatting>
  <conditionalFormatting sqref="C3:C25">
    <cfRule type="containsErrors" dxfId="15" priority="23">
      <formula>ISERROR(C3)</formula>
    </cfRule>
  </conditionalFormatting>
  <conditionalFormatting sqref="F3:F25">
    <cfRule type="beginsWith" dxfId="14" priority="22" operator="beginsWith" text="Fehler">
      <formula>LEFT(F3,6)="Fehler"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Layout" zoomScaleNormal="100" workbookViewId="0">
      <selection activeCell="I3" sqref="I3:I25"/>
    </sheetView>
  </sheetViews>
  <sheetFormatPr baseColWidth="10" defaultRowHeight="15"/>
  <cols>
    <col min="1" max="1" width="18" bestFit="1" customWidth="1"/>
    <col min="2" max="2" width="6.5703125" bestFit="1" customWidth="1"/>
    <col min="3" max="3" width="5.85546875" style="4" bestFit="1" customWidth="1"/>
    <col min="4" max="4" width="9" bestFit="1" customWidth="1"/>
    <col min="5" max="5" width="4.7109375" style="2" bestFit="1" customWidth="1"/>
    <col min="6" max="6" width="2" style="4" bestFit="1" customWidth="1"/>
    <col min="7" max="7" width="5.85546875" bestFit="1" customWidth="1"/>
    <col min="8" max="8" width="4.7109375" bestFit="1" customWidth="1"/>
    <col min="9" max="9" width="8.7109375" bestFit="1" customWidth="1"/>
    <col min="10" max="10" width="6.5703125" bestFit="1" customWidth="1"/>
  </cols>
  <sheetData>
    <row r="1" spans="1:10" ht="19.5" thickBot="1">
      <c r="A1" s="3" t="s">
        <v>18</v>
      </c>
      <c r="B1" s="25" t="s">
        <v>20</v>
      </c>
      <c r="C1" s="25"/>
      <c r="D1" s="25"/>
      <c r="E1" s="25"/>
      <c r="F1" s="25"/>
      <c r="G1" s="25"/>
      <c r="H1" s="27"/>
      <c r="I1" s="27"/>
      <c r="J1" s="26"/>
    </row>
    <row r="2" spans="1:10" s="10" customFormat="1" ht="13.5" thickBot="1">
      <c r="A2" s="7"/>
      <c r="B2" s="8" t="s">
        <v>44</v>
      </c>
      <c r="C2" s="11" t="s">
        <v>40</v>
      </c>
      <c r="D2" s="8" t="s">
        <v>23</v>
      </c>
      <c r="E2" s="8" t="s">
        <v>24</v>
      </c>
      <c r="F2" s="9"/>
      <c r="G2" s="8" t="s">
        <v>42</v>
      </c>
      <c r="H2" s="8" t="s">
        <v>26</v>
      </c>
      <c r="I2" s="22" t="s">
        <v>48</v>
      </c>
      <c r="J2" s="8" t="s">
        <v>44</v>
      </c>
    </row>
    <row r="3" spans="1:10" ht="15.75" thickBot="1">
      <c r="A3" t="str">
        <f>IF(ISBLANK(Freitag!A3),"",Freitag!A3)</f>
        <v>Christopher Bott</v>
      </c>
      <c r="B3" s="4" t="str">
        <f>IF(ISBLANK(Freitag!I3),"",Freitag!I3)</f>
        <v/>
      </c>
      <c r="C3" s="6"/>
      <c r="D3" s="2" t="str">
        <f>IF(ISBLANK(C3),"",VLOOKUP($C:$C,Tickets!$A:$C,2,FALSE))</f>
        <v/>
      </c>
      <c r="E3" s="2" t="str">
        <f>IF(ISBLANK(C3),"",VLOOKUP($D:$D,Tickets!$B:$C,2,FALSE))</f>
        <v/>
      </c>
      <c r="F3" s="4">
        <f>COUNTIF($C$3:$C$11,C3)</f>
        <v>0</v>
      </c>
      <c r="G3" s="4" t="str">
        <f>IF(F3&lt;1,"",IF(F3&gt;1,"Fehler",F3))</f>
        <v/>
      </c>
      <c r="H3" s="5" t="str">
        <f>IF(ISBLANK(C3),"",IF(E3="grün","",VLOOKUP($C:$C,Tickets!$A:$D,4,FALSE)))</f>
        <v/>
      </c>
      <c r="I3" s="21" t="e">
        <f>LOOKUP($H3,Tickets!$G$1:$G$12,Tickets!$H$1:$H$12)</f>
        <v>#N/A</v>
      </c>
      <c r="J3" s="5"/>
    </row>
    <row r="4" spans="1:10" ht="15.75" thickBot="1">
      <c r="A4" t="str">
        <f>IF(ISBLANK(Freitag!A4),"",Freitag!A4)</f>
        <v>Frank Meyer</v>
      </c>
      <c r="B4" s="4" t="str">
        <f>IF(ISBLANK(Freitag!I4),"",Freitag!I4)</f>
        <v/>
      </c>
      <c r="C4" s="5"/>
      <c r="D4" s="2" t="str">
        <f>IF(ISBLANK(C4),"",VLOOKUP($C:$C,Tickets!$A:$C,2,FALSE))</f>
        <v/>
      </c>
      <c r="E4" s="2" t="str">
        <f>IF(ISBLANK(C4),"",VLOOKUP($D:$D,Tickets!$B:$C,2,FALSE))</f>
        <v/>
      </c>
      <c r="F4" s="4">
        <f t="shared" ref="F4:F10" si="0">COUNTIF($C$3:$C$11,C4)</f>
        <v>0</v>
      </c>
      <c r="G4" s="4" t="str">
        <f t="shared" ref="G4:G25" si="1">IF(F4&lt;1,"",IF(F4&gt;1,"Fehler",F4))</f>
        <v/>
      </c>
      <c r="H4" s="5" t="str">
        <f>IF(ISBLANK(C4),"",IF(E4="grün","",VLOOKUP($C:$C,Tickets!$A:$D,4,FALSE)))</f>
        <v/>
      </c>
      <c r="I4" s="21" t="e">
        <f>LOOKUP($H4,Tickets!$G$1:$G$12,Tickets!$H$1:$H$12)</f>
        <v>#N/A</v>
      </c>
      <c r="J4" s="5"/>
    </row>
    <row r="5" spans="1:10" ht="15.75" thickBot="1">
      <c r="A5" t="str">
        <f>IF(ISBLANK(Freitag!A5),"",Freitag!A5)</f>
        <v>Kevin Hirschfeld</v>
      </c>
      <c r="B5" s="4" t="str">
        <f>IF(ISBLANK(Freitag!I5),"",Freitag!I5)</f>
        <v/>
      </c>
      <c r="C5" s="5"/>
      <c r="D5" s="2" t="str">
        <f>IF(ISBLANK(C5),"",VLOOKUP($C:$C,Tickets!$A:$C,2,FALSE))</f>
        <v/>
      </c>
      <c r="E5" s="2" t="str">
        <f>IF(ISBLANK(C5),"",VLOOKUP($D:$D,Tickets!$B:$C,2,FALSE))</f>
        <v/>
      </c>
      <c r="F5" s="4">
        <f t="shared" si="0"/>
        <v>0</v>
      </c>
      <c r="G5" s="4" t="str">
        <f t="shared" si="1"/>
        <v/>
      </c>
      <c r="H5" s="5" t="str">
        <f>IF(ISBLANK(C5),"",IF(E5="grün","",VLOOKUP($C:$C,Tickets!$A:$D,4,FALSE)))</f>
        <v/>
      </c>
      <c r="I5" s="21" t="e">
        <f>LOOKUP($H5,Tickets!$G$1:$G$12,Tickets!$H$1:$H$12)</f>
        <v>#N/A</v>
      </c>
      <c r="J5" s="5"/>
    </row>
    <row r="6" spans="1:10" ht="15.75" thickBot="1">
      <c r="A6" t="str">
        <f>IF(ISBLANK(Freitag!A6),"",Freitag!A6)</f>
        <v>Marc Richter</v>
      </c>
      <c r="B6" s="4" t="str">
        <f>IF(ISBLANK(Freitag!I6),"",Freitag!I6)</f>
        <v/>
      </c>
      <c r="C6" s="5"/>
      <c r="D6" s="2" t="str">
        <f>IF(ISBLANK(C6),"",VLOOKUP($C:$C,Tickets!$A:$C,2,FALSE))</f>
        <v/>
      </c>
      <c r="E6" s="2" t="str">
        <f>IF(ISBLANK(C6),"",VLOOKUP($D:$D,Tickets!$B:$C,2,FALSE))</f>
        <v/>
      </c>
      <c r="F6" s="4">
        <f t="shared" si="0"/>
        <v>0</v>
      </c>
      <c r="G6" s="4" t="str">
        <f t="shared" si="1"/>
        <v/>
      </c>
      <c r="H6" s="5" t="str">
        <f>IF(ISBLANK(C6),"",IF(E6="grün","",VLOOKUP($C:$C,Tickets!$A:$D,4,FALSE)))</f>
        <v/>
      </c>
      <c r="I6" s="21" t="e">
        <f>LOOKUP($H6,Tickets!$G$1:$G$12,Tickets!$H$1:$H$12)</f>
        <v>#N/A</v>
      </c>
      <c r="J6" s="5"/>
    </row>
    <row r="7" spans="1:10" ht="15.75" thickBot="1">
      <c r="A7" t="str">
        <f>IF(ISBLANK(Freitag!A7),"",Freitag!A7)</f>
        <v>Martin Seidler</v>
      </c>
      <c r="B7" s="4" t="str">
        <f>IF(ISBLANK(Freitag!I7),"",Freitag!I7)</f>
        <v/>
      </c>
      <c r="C7" s="5"/>
      <c r="D7" s="2" t="str">
        <f>IF(ISBLANK(C7),"",VLOOKUP($C:$C,Tickets!$A:$C,2,FALSE))</f>
        <v/>
      </c>
      <c r="E7" s="2" t="str">
        <f>IF(ISBLANK(C7),"",VLOOKUP($D:$D,Tickets!$B:$C,2,FALSE))</f>
        <v/>
      </c>
      <c r="F7" s="4">
        <f t="shared" si="0"/>
        <v>0</v>
      </c>
      <c r="G7" s="4" t="str">
        <f t="shared" si="1"/>
        <v/>
      </c>
      <c r="H7" s="5" t="str">
        <f>IF(ISBLANK(C7),"",IF(E7="grün","",VLOOKUP($C:$C,Tickets!$A:$D,4,FALSE)))</f>
        <v/>
      </c>
      <c r="I7" s="21" t="e">
        <f>LOOKUP($H7,Tickets!$G$1:$G$12,Tickets!$H$1:$H$12)</f>
        <v>#N/A</v>
      </c>
      <c r="J7" s="5"/>
    </row>
    <row r="8" spans="1:10" ht="15.75" thickBot="1">
      <c r="A8" t="str">
        <f>IF(ISBLANK(Freitag!A8),"",Freitag!A8)</f>
        <v>Oguz Ünlü</v>
      </c>
      <c r="B8" s="4" t="str">
        <f>IF(ISBLANK(Freitag!I8),"",Freitag!I8)</f>
        <v/>
      </c>
      <c r="C8" s="5"/>
      <c r="D8" s="2" t="str">
        <f>IF(ISBLANK(C8),"",VLOOKUP($C:$C,Tickets!$A:$C,2,FALSE))</f>
        <v/>
      </c>
      <c r="E8" s="2" t="str">
        <f>IF(ISBLANK(C8),"",VLOOKUP($D:$D,Tickets!$B:$C,2,FALSE))</f>
        <v/>
      </c>
      <c r="F8" s="4">
        <f t="shared" si="0"/>
        <v>0</v>
      </c>
      <c r="G8" s="4" t="str">
        <f t="shared" si="1"/>
        <v/>
      </c>
      <c r="H8" s="5" t="str">
        <f>IF(ISBLANK(C8),"",IF(E8="grün","",VLOOKUP($C:$C,Tickets!$A:$D,4,FALSE)))</f>
        <v/>
      </c>
      <c r="I8" s="21" t="e">
        <f>LOOKUP($H8,Tickets!$G$1:$G$12,Tickets!$H$1:$H$12)</f>
        <v>#N/A</v>
      </c>
      <c r="J8" s="5"/>
    </row>
    <row r="9" spans="1:10" ht="15.75" thickBot="1">
      <c r="A9" t="str">
        <f>IF(ISBLANK(Freitag!A9),"",Freitag!A9)</f>
        <v>Rüdiger Gigl</v>
      </c>
      <c r="B9" s="4" t="str">
        <f>IF(ISBLANK(Freitag!I9),"",Freitag!I9)</f>
        <v/>
      </c>
      <c r="C9" s="5"/>
      <c r="D9" s="2" t="str">
        <f>IF(ISBLANK(C9),"",VLOOKUP($C:$C,Tickets!$A:$C,2,FALSE))</f>
        <v/>
      </c>
      <c r="E9" s="2" t="str">
        <f>IF(ISBLANK(C9),"",VLOOKUP($D:$D,Tickets!$B:$C,2,FALSE))</f>
        <v/>
      </c>
      <c r="F9" s="4">
        <f t="shared" si="0"/>
        <v>0</v>
      </c>
      <c r="G9" s="4" t="str">
        <f t="shared" si="1"/>
        <v/>
      </c>
      <c r="H9" s="5" t="str">
        <f>IF(ISBLANK(C9),"",IF(E9="grün","",VLOOKUP($C:$C,Tickets!$A:$D,4,FALSE)))</f>
        <v/>
      </c>
      <c r="I9" s="21" t="e">
        <f>LOOKUP($H9,Tickets!$G$1:$G$12,Tickets!$H$1:$H$12)</f>
        <v>#N/A</v>
      </c>
      <c r="J9" s="5"/>
    </row>
    <row r="10" spans="1:10" ht="15.75" thickBot="1">
      <c r="A10" t="str">
        <f>IF(ISBLANK(Freitag!A10),"",Freitag!A10)</f>
        <v>Rusty Bott</v>
      </c>
      <c r="B10" s="4" t="str">
        <f>IF(ISBLANK(Freitag!I10),"",Freitag!I10)</f>
        <v/>
      </c>
      <c r="C10" s="5"/>
      <c r="D10" s="2" t="str">
        <f>IF(ISBLANK(C10),"",VLOOKUP($C:$C,Tickets!$A:$C,2,FALSE))</f>
        <v/>
      </c>
      <c r="E10" s="2" t="str">
        <f>IF(ISBLANK(C10),"",VLOOKUP($D:$D,Tickets!$B:$C,2,FALSE))</f>
        <v/>
      </c>
      <c r="F10" s="4">
        <f t="shared" si="0"/>
        <v>0</v>
      </c>
      <c r="G10" s="4" t="str">
        <f t="shared" si="1"/>
        <v/>
      </c>
      <c r="H10" s="5" t="str">
        <f>IF(ISBLANK(C10),"",IF(E10="grün","",VLOOKUP($C:$C,Tickets!$A:$D,4,FALSE)))</f>
        <v/>
      </c>
      <c r="I10" s="21" t="e">
        <f>LOOKUP($H10,Tickets!$G$1:$G$12,Tickets!$H$1:$H$12)</f>
        <v>#N/A</v>
      </c>
      <c r="J10" s="5"/>
    </row>
    <row r="11" spans="1:10" ht="15.75" thickBot="1">
      <c r="A11" t="str">
        <f>IF(ISBLANK(Freitag!A11),"",Freitag!A11)</f>
        <v/>
      </c>
      <c r="B11" s="4" t="str">
        <f>IF(ISBLANK(Freitag!I11),"",Freitag!I11)</f>
        <v/>
      </c>
      <c r="C11" s="12"/>
      <c r="D11" s="2" t="str">
        <f>IF(ISBLANK(C11),"",VLOOKUP($C:$C,Tickets!$A:$C,2,FALSE))</f>
        <v/>
      </c>
      <c r="E11" s="2" t="str">
        <f>IF(ISBLANK(C11),"",VLOOKUP($D:$D,Tickets!$B:$C,2,FALSE))</f>
        <v/>
      </c>
      <c r="F11" s="4">
        <f>COUNTIF($C$3:$C$11,C11)</f>
        <v>0</v>
      </c>
      <c r="G11" s="4" t="str">
        <f t="shared" si="1"/>
        <v/>
      </c>
      <c r="H11" s="5" t="str">
        <f>IF(ISBLANK(C11),"",IF(E11="grün","",VLOOKUP($C:$C,Tickets!$A:$D,4,FALSE)))</f>
        <v/>
      </c>
      <c r="I11" s="21" t="e">
        <f>LOOKUP($H11,Tickets!$G$1:$G$12,Tickets!$H$1:$H$12)</f>
        <v>#N/A</v>
      </c>
      <c r="J11" s="5"/>
    </row>
    <row r="12" spans="1:10" ht="15.75" thickBot="1">
      <c r="A12" s="13" t="str">
        <f>IF(ISBLANK(Freitag!A12),"",Freitag!A12)</f>
        <v>Sebastian Bott</v>
      </c>
      <c r="B12" s="14" t="str">
        <f>IF(ISBLANK(Freitag!I12),"",Freitag!I12)</f>
        <v/>
      </c>
      <c r="C12" s="12"/>
      <c r="D12" s="35" t="str">
        <f>IF(ISBLANK(C12),"",VLOOKUP($C:$C,Tickets!$A:$C,2,FALSE))</f>
        <v/>
      </c>
      <c r="E12" s="35" t="str">
        <f>IF(ISBLANK(C12),"",VLOOKUP($D:$D,Tickets!$B:$C,2,FALSE))</f>
        <v/>
      </c>
      <c r="F12" s="14">
        <f>COUNTIF($C$12:$C$14,C12)</f>
        <v>0</v>
      </c>
      <c r="G12" s="37" t="str">
        <f t="shared" si="1"/>
        <v/>
      </c>
      <c r="H12" s="5" t="str">
        <f>IF(ISBLANK(C12),"",IF(E12="grün","",VLOOKUP($C:$C,Tickets!$A:$D,4,FALSE)))</f>
        <v/>
      </c>
      <c r="I12" s="21" t="e">
        <f>LOOKUP($H12,Tickets!$G$1:$G$12,Tickets!$H$1:$H$12)</f>
        <v>#N/A</v>
      </c>
      <c r="J12" s="5"/>
    </row>
    <row r="13" spans="1:10" ht="15.75" thickBot="1">
      <c r="A13" s="30" t="str">
        <f>IF(ISBLANK(Freitag!A13),"",Freitag!A13)</f>
        <v>Frank Joa</v>
      </c>
      <c r="B13" s="38" t="str">
        <f>IF(ISBLANK(Freitag!I13),"",Freitag!I13)</f>
        <v/>
      </c>
      <c r="C13" s="5"/>
      <c r="D13" s="33" t="str">
        <f>IF(ISBLANK(C13),"",VLOOKUP($C:$C,Tickets!$A:$C,2,FALSE))</f>
        <v/>
      </c>
      <c r="E13" s="33" t="str">
        <f>IF(ISBLANK(C13),"",VLOOKUP($D:$D,Tickets!$B:$C,2,FALSE))</f>
        <v/>
      </c>
      <c r="F13" s="18">
        <f>COUNTIF($C$12:$C$14,C13)</f>
        <v>0</v>
      </c>
      <c r="G13" s="38" t="str">
        <f t="shared" si="1"/>
        <v/>
      </c>
      <c r="H13" s="5" t="str">
        <f>IF(ISBLANK(C13),"",IF(E13="grün","",VLOOKUP($C:$C,Tickets!$A:$D,4,FALSE)))</f>
        <v/>
      </c>
      <c r="I13" s="21" t="e">
        <f>LOOKUP($H13,Tickets!$G$1:$G$12,Tickets!$H$1:$H$12)</f>
        <v>#N/A</v>
      </c>
      <c r="J13" s="12"/>
    </row>
    <row r="14" spans="1:10" ht="15.75" thickBot="1">
      <c r="A14" s="20" t="str">
        <f>IF(ISBLANK(Freitag!A14),"",Freitag!A14)</f>
        <v>Özkan Altintas</v>
      </c>
      <c r="B14" s="24" t="str">
        <f>IF(ISBLANK(Freitag!I14),"",Freitag!I14)</f>
        <v/>
      </c>
      <c r="C14" s="6"/>
      <c r="D14" s="16" t="str">
        <f>IF(ISBLANK(C14),"",VLOOKUP($C:$C,Tickets!$A:$C,2,FALSE))</f>
        <v/>
      </c>
      <c r="E14" s="16" t="str">
        <f>IF(ISBLANK(C14),"",VLOOKUP($D:$D,Tickets!$B:$C,2,FALSE))</f>
        <v/>
      </c>
      <c r="F14" s="24">
        <f>COUNTIF($C$12:$C$14,C14)</f>
        <v>0</v>
      </c>
      <c r="G14" s="19" t="str">
        <f t="shared" si="1"/>
        <v/>
      </c>
      <c r="H14" s="5" t="str">
        <f>IF(ISBLANK(C14),"",IF(E14="grün","",VLOOKUP($C:$C,Tickets!$A:$D,4,FALSE)))</f>
        <v/>
      </c>
      <c r="I14" s="21" t="e">
        <f>LOOKUP($H14,Tickets!$G$1:$G$12,Tickets!$H$1:$H$12)</f>
        <v>#N/A</v>
      </c>
      <c r="J14" s="5"/>
    </row>
    <row r="15" spans="1:10" ht="15.75" thickBot="1">
      <c r="A15" t="str">
        <f>IF(ISBLANK(Freitag!A15),"",Freitag!A15)</f>
        <v>Markus Eckert</v>
      </c>
      <c r="B15" s="4" t="str">
        <f>IF(ISBLANK(Freitag!I15),"",Freitag!I15)</f>
        <v/>
      </c>
      <c r="C15" s="6"/>
      <c r="D15" s="2" t="str">
        <f>IF(ISBLANK(C15),"",VLOOKUP($C:$C,Tickets!$A:$C,2,FALSE))</f>
        <v/>
      </c>
      <c r="E15" s="2" t="str">
        <f>IF(ISBLANK(C15),"",VLOOKUP($D:$D,Tickets!$B:$C,2,FALSE))</f>
        <v/>
      </c>
      <c r="F15" s="4">
        <f>COUNTIF($C$15:$C$26,C15)</f>
        <v>0</v>
      </c>
      <c r="G15" s="4" t="str">
        <f t="shared" si="1"/>
        <v/>
      </c>
      <c r="H15" s="5" t="str">
        <f>IF(ISBLANK(C15),"",IF(E15="grün","",VLOOKUP($C:$C,Tickets!$A:$D,4,FALSE)))</f>
        <v/>
      </c>
      <c r="I15" s="21" t="e">
        <f>LOOKUP($H15,Tickets!$G$1:$G$12,Tickets!$H$1:$H$12)</f>
        <v>#N/A</v>
      </c>
      <c r="J15" s="5"/>
    </row>
    <row r="16" spans="1:10" ht="15.75" thickBot="1">
      <c r="A16" t="str">
        <f>IF(ISBLANK(Freitag!A16),"",Freitag!A16)</f>
        <v>Friedhelm Lütjen</v>
      </c>
      <c r="B16" s="4" t="str">
        <f>IF(ISBLANK(Freitag!I16),"",Freitag!I16)</f>
        <v/>
      </c>
      <c r="C16" s="5"/>
      <c r="D16" s="2" t="str">
        <f>IF(ISBLANK(C16),"",VLOOKUP($C:$C,Tickets!$A:$C,2,FALSE))</f>
        <v/>
      </c>
      <c r="E16" s="2" t="str">
        <f>IF(ISBLANK(C16),"",VLOOKUP($D:$D,Tickets!$B:$C,2,FALSE))</f>
        <v/>
      </c>
      <c r="F16" s="4">
        <f>COUNTIF($C$15:$C$26,C16)</f>
        <v>0</v>
      </c>
      <c r="G16" s="4" t="str">
        <f t="shared" si="1"/>
        <v/>
      </c>
      <c r="H16" s="5" t="str">
        <f>IF(ISBLANK(C16),"",IF(E16="grün","",VLOOKUP($C:$C,Tickets!$A:$D,4,FALSE)))</f>
        <v/>
      </c>
      <c r="I16" s="21" t="e">
        <f>LOOKUP($H16,Tickets!$G$1:$G$12,Tickets!$H$1:$H$12)</f>
        <v>#N/A</v>
      </c>
      <c r="J16" s="5"/>
    </row>
    <row r="17" spans="1:10" ht="15.75" thickBot="1">
      <c r="A17" t="str">
        <f>IF(ISBLANK(Freitag!A17),"",Freitag!A17)</f>
        <v>Georg Gulba</v>
      </c>
      <c r="B17" s="4" t="str">
        <f>IF(ISBLANK(Freitag!I17),"",Freitag!I17)</f>
        <v/>
      </c>
      <c r="C17" s="5"/>
      <c r="D17" s="2" t="str">
        <f>IF(ISBLANK(C17),"",VLOOKUP($C:$C,Tickets!$A:$C,2,FALSE))</f>
        <v/>
      </c>
      <c r="E17" s="2" t="str">
        <f>IF(ISBLANK(C17),"",VLOOKUP($D:$D,Tickets!$B:$C,2,FALSE))</f>
        <v/>
      </c>
      <c r="F17" s="4">
        <f t="shared" ref="F17:F25" si="2">COUNTIF($C$15:$C$26,C17)</f>
        <v>0</v>
      </c>
      <c r="G17" s="4" t="str">
        <f t="shared" si="1"/>
        <v/>
      </c>
      <c r="H17" s="5" t="str">
        <f>IF(ISBLANK(C17),"",IF(E17="grün","",VLOOKUP($C:$C,Tickets!$A:$D,4,FALSE)))</f>
        <v/>
      </c>
      <c r="I17" s="21" t="e">
        <f>LOOKUP($H17,Tickets!$G$1:$G$12,Tickets!$H$1:$H$12)</f>
        <v>#N/A</v>
      </c>
      <c r="J17" s="5"/>
    </row>
    <row r="18" spans="1:10" ht="15.75" thickBot="1">
      <c r="A18" t="str">
        <f>IF(ISBLANK(Freitag!A18),"",Freitag!A18)</f>
        <v>Horst Domges</v>
      </c>
      <c r="B18" s="4" t="str">
        <f>IF(ISBLANK(Freitag!I18),"",Freitag!I18)</f>
        <v/>
      </c>
      <c r="C18" s="5"/>
      <c r="D18" s="2" t="str">
        <f>IF(ISBLANK(C18),"",VLOOKUP($C:$C,Tickets!$A:$C,2,FALSE))</f>
        <v/>
      </c>
      <c r="E18" s="2" t="str">
        <f>IF(ISBLANK(C18),"",VLOOKUP($D:$D,Tickets!$B:$C,2,FALSE))</f>
        <v/>
      </c>
      <c r="F18" s="4">
        <f t="shared" si="2"/>
        <v>0</v>
      </c>
      <c r="G18" s="4" t="str">
        <f t="shared" si="1"/>
        <v/>
      </c>
      <c r="H18" s="5" t="str">
        <f>IF(ISBLANK(C18),"",IF(E18="grün","",VLOOKUP($C:$C,Tickets!$A:$D,4,FALSE)))</f>
        <v/>
      </c>
      <c r="I18" s="21" t="e">
        <f>LOOKUP($H18,Tickets!$G$1:$G$12,Tickets!$H$1:$H$12)</f>
        <v>#N/A</v>
      </c>
      <c r="J18" s="5"/>
    </row>
    <row r="19" spans="1:10" ht="15.75" thickBot="1">
      <c r="A19" t="str">
        <f>IF(ISBLANK(Freitag!A19),"",Freitag!A19)</f>
        <v>Kai Reuther</v>
      </c>
      <c r="B19" s="4" t="str">
        <f>IF(ISBLANK(Freitag!I19),"",Freitag!I19)</f>
        <v/>
      </c>
      <c r="C19" s="5"/>
      <c r="D19" s="2" t="str">
        <f>IF(ISBLANK(C19),"",VLOOKUP($C:$C,Tickets!$A:$C,2,FALSE))</f>
        <v/>
      </c>
      <c r="E19" s="2" t="str">
        <f>IF(ISBLANK(C19),"",VLOOKUP($D:$D,Tickets!$B:$C,2,FALSE))</f>
        <v/>
      </c>
      <c r="F19" s="4">
        <f t="shared" si="2"/>
        <v>0</v>
      </c>
      <c r="G19" s="4" t="str">
        <f t="shared" si="1"/>
        <v/>
      </c>
      <c r="H19" s="5" t="str">
        <f>IF(ISBLANK(C19),"",IF(E19="grün","",VLOOKUP($C:$C,Tickets!$A:$D,4,FALSE)))</f>
        <v/>
      </c>
      <c r="I19" s="21" t="e">
        <f>LOOKUP($H19,Tickets!$G$1:$G$12,Tickets!$H$1:$H$12)</f>
        <v>#N/A</v>
      </c>
      <c r="J19" s="5"/>
    </row>
    <row r="20" spans="1:10" ht="15.75" thickBot="1">
      <c r="A20" t="str">
        <f>IF(ISBLANK(Freitag!A20),"",Freitag!A20)</f>
        <v>Dannie Zielke</v>
      </c>
      <c r="B20" s="4" t="str">
        <f>IF(ISBLANK(Freitag!I20),"",Freitag!I20)</f>
        <v/>
      </c>
      <c r="C20" s="5"/>
      <c r="D20" s="2" t="str">
        <f>IF(ISBLANK(C20),"",VLOOKUP($C:$C,Tickets!$A:$C,2,FALSE))</f>
        <v/>
      </c>
      <c r="E20" s="2" t="str">
        <f>IF(ISBLANK(C20),"",VLOOKUP($D:$D,Tickets!$B:$C,2,FALSE))</f>
        <v/>
      </c>
      <c r="F20" s="4">
        <f t="shared" si="2"/>
        <v>0</v>
      </c>
      <c r="G20" s="4" t="str">
        <f t="shared" si="1"/>
        <v/>
      </c>
      <c r="H20" s="5" t="str">
        <f>IF(ISBLANK(C20),"",IF(E20="grün","",VLOOKUP($C:$C,Tickets!$A:$D,4,FALSE)))</f>
        <v/>
      </c>
      <c r="I20" s="21" t="e">
        <f>LOOKUP($H20,Tickets!$G$1:$G$12,Tickets!$H$1:$H$12)</f>
        <v>#N/A</v>
      </c>
      <c r="J20" s="5"/>
    </row>
    <row r="21" spans="1:10" ht="15.75" thickBot="1">
      <c r="A21" t="str">
        <f>IF(ISBLANK(Freitag!A21),"",Freitag!A21)</f>
        <v>Cilli Breuer</v>
      </c>
      <c r="B21" s="4" t="str">
        <f>IF(ISBLANK(Freitag!I21),"",Freitag!I21)</f>
        <v/>
      </c>
      <c r="C21" s="5"/>
      <c r="D21" s="2" t="str">
        <f>IF(ISBLANK(C21),"",VLOOKUP($C:$C,Tickets!$A:$C,2,FALSE))</f>
        <v/>
      </c>
      <c r="E21" s="2" t="str">
        <f>IF(ISBLANK(C21),"",VLOOKUP($D:$D,Tickets!$B:$C,2,FALSE))</f>
        <v/>
      </c>
      <c r="F21" s="4">
        <f t="shared" si="2"/>
        <v>0</v>
      </c>
      <c r="G21" s="4" t="str">
        <f t="shared" si="1"/>
        <v/>
      </c>
      <c r="H21" s="5" t="str">
        <f>IF(ISBLANK(C21),"",IF(E21="grün","",VLOOKUP($C:$C,Tickets!$A:$D,4,FALSE)))</f>
        <v/>
      </c>
      <c r="I21" s="21" t="e">
        <f>LOOKUP($H21,Tickets!$G$1:$G$12,Tickets!$H$1:$H$12)</f>
        <v>#N/A</v>
      </c>
      <c r="J21" s="5"/>
    </row>
    <row r="22" spans="1:10" ht="15.75" thickBot="1">
      <c r="A22" t="str">
        <f>IF(ISBLANK(Freitag!A22),"",Freitag!A22)</f>
        <v>Patrick Heinkes</v>
      </c>
      <c r="B22" s="4" t="str">
        <f>IF(ISBLANK(Freitag!I22),"",Freitag!I22)</f>
        <v/>
      </c>
      <c r="C22" s="5"/>
      <c r="D22" s="2" t="str">
        <f>IF(ISBLANK(C22),"",VLOOKUP($C:$C,Tickets!$A:$C,2,FALSE))</f>
        <v/>
      </c>
      <c r="E22" s="2" t="str">
        <f>IF(ISBLANK(C22),"",VLOOKUP($D:$D,Tickets!$B:$C,2,FALSE))</f>
        <v/>
      </c>
      <c r="F22" s="4">
        <f t="shared" si="2"/>
        <v>0</v>
      </c>
      <c r="G22" s="4" t="str">
        <f t="shared" si="1"/>
        <v/>
      </c>
      <c r="H22" s="5" t="str">
        <f>IF(ISBLANK(C22),"",IF(E22="grün","",VLOOKUP($C:$C,Tickets!$A:$D,4,FALSE)))</f>
        <v/>
      </c>
      <c r="I22" s="21" t="e">
        <f>LOOKUP($H22,Tickets!$G$1:$G$12,Tickets!$H$1:$H$12)</f>
        <v>#N/A</v>
      </c>
      <c r="J22" s="5"/>
    </row>
    <row r="23" spans="1:10" ht="15.75" thickBot="1">
      <c r="A23" t="str">
        <f>IF(ISBLANK(Freitag!A23),"",Freitag!A23)</f>
        <v>Tim Breuer</v>
      </c>
      <c r="B23" s="4" t="str">
        <f>IF(ISBLANK(Freitag!I23),"",Freitag!I23)</f>
        <v/>
      </c>
      <c r="C23" s="5"/>
      <c r="D23" s="2" t="str">
        <f>IF(ISBLANK(C23),"",VLOOKUP($C:$C,Tickets!$A:$C,2,FALSE))</f>
        <v/>
      </c>
      <c r="E23" s="2" t="str">
        <f>IF(ISBLANK(C23),"",VLOOKUP($D:$D,Tickets!$B:$C,2,FALSE))</f>
        <v/>
      </c>
      <c r="F23" s="4">
        <f t="shared" si="2"/>
        <v>0</v>
      </c>
      <c r="G23" s="4" t="str">
        <f t="shared" si="1"/>
        <v/>
      </c>
      <c r="H23" s="5" t="str">
        <f>IF(ISBLANK(C23),"",IF(E23="grün","",VLOOKUP($C:$C,Tickets!$A:$D,4,FALSE)))</f>
        <v/>
      </c>
      <c r="I23" s="21" t="e">
        <f>LOOKUP($H23,Tickets!$G$1:$G$12,Tickets!$H$1:$H$12)</f>
        <v>#N/A</v>
      </c>
      <c r="J23" s="5"/>
    </row>
    <row r="24" spans="1:10" ht="15.75" thickBot="1">
      <c r="A24" t="str">
        <f>IF(ISBLANK(Freitag!A24),"",Freitag!A24)</f>
        <v>Claudia Piorr</v>
      </c>
      <c r="B24" s="4" t="str">
        <f>IF(ISBLANK(Freitag!I24),"",Freitag!I24)</f>
        <v/>
      </c>
      <c r="C24" s="5"/>
      <c r="D24" s="2" t="str">
        <f>IF(ISBLANK(C24),"",VLOOKUP($C:$C,Tickets!$A:$C,2,FALSE))</f>
        <v/>
      </c>
      <c r="E24" s="2" t="str">
        <f>IF(ISBLANK(C24),"",VLOOKUP($D:$D,Tickets!$B:$C,2,FALSE))</f>
        <v/>
      </c>
      <c r="F24" s="4">
        <f t="shared" si="2"/>
        <v>0</v>
      </c>
      <c r="G24" s="4" t="str">
        <f t="shared" si="1"/>
        <v/>
      </c>
      <c r="H24" s="5" t="str">
        <f>IF(ISBLANK(C24),"",IF(E24="grün","",VLOOKUP($C:$C,Tickets!$A:$D,4,FALSE)))</f>
        <v/>
      </c>
      <c r="I24" s="21" t="e">
        <f>LOOKUP($H24,Tickets!$G$1:$G$12,Tickets!$H$1:$H$12)</f>
        <v>#N/A</v>
      </c>
      <c r="J24" s="5"/>
    </row>
    <row r="25" spans="1:10" ht="15.75" thickBot="1">
      <c r="A25" t="str">
        <f>IF(ISBLANK(Freitag!A25),"",Freitag!A25)</f>
        <v/>
      </c>
      <c r="B25" s="4" t="str">
        <f>IF(ISBLANK(Freitag!I25),"",Freitag!I25)</f>
        <v/>
      </c>
      <c r="C25" s="5"/>
      <c r="D25" s="2" t="str">
        <f>IF(ISBLANK(C25),"",VLOOKUP($C:$C,Tickets!$A:$C,2,FALSE))</f>
        <v/>
      </c>
      <c r="E25" s="2" t="str">
        <f>IF(ISBLANK(C25),"",VLOOKUP($D:$D,Tickets!$B:$C,2,FALSE))</f>
        <v/>
      </c>
      <c r="F25" s="4">
        <f t="shared" si="2"/>
        <v>0</v>
      </c>
      <c r="G25" s="4" t="str">
        <f t="shared" si="1"/>
        <v/>
      </c>
      <c r="H25" s="5" t="str">
        <f>IF(ISBLANK(C25),"",IF(E25="grün","",VLOOKUP($C:$C,Tickets!$A:$D,4,FALSE)))</f>
        <v/>
      </c>
      <c r="I25" s="21" t="e">
        <f>LOOKUP($H25,Tickets!$G$1:$G$12,Tickets!$H$1:$H$12)</f>
        <v>#N/A</v>
      </c>
      <c r="J25" s="5"/>
    </row>
    <row r="26" spans="1:10">
      <c r="A26" t="str">
        <f>IF(ISBLANK(Freitag!A26),"",Freitag!A26)</f>
        <v/>
      </c>
    </row>
  </sheetData>
  <mergeCells count="1">
    <mergeCell ref="B1:J1"/>
  </mergeCells>
  <conditionalFormatting sqref="E3:E25">
    <cfRule type="containsErrors" dxfId="13" priority="4">
      <formula>ISERROR(E3)</formula>
    </cfRule>
    <cfRule type="beginsWith" dxfId="12" priority="5" operator="beginsWith" text="grün">
      <formula>LEFT(E3,4)="grün"</formula>
    </cfRule>
    <cfRule type="beginsWith" dxfId="11" priority="6" operator="beginsWith" text="gelb">
      <formula>LEFT(E3,4)="gelb"</formula>
    </cfRule>
  </conditionalFormatting>
  <conditionalFormatting sqref="D3:D25 B3:B25">
    <cfRule type="containsErrors" dxfId="10" priority="3">
      <formula>ISERROR(B3)</formula>
    </cfRule>
  </conditionalFormatting>
  <conditionalFormatting sqref="G3:G25">
    <cfRule type="beginsWith" dxfId="9" priority="2" operator="beginsWith" text="Fehler">
      <formula>LEFT(G3,6)="Fehler"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view="pageLayout" topLeftCell="A12" zoomScaleNormal="100" workbookViewId="0">
      <selection activeCell="I3" sqref="I3:I25"/>
    </sheetView>
  </sheetViews>
  <sheetFormatPr baseColWidth="10" defaultRowHeight="15"/>
  <cols>
    <col min="1" max="1" width="18" bestFit="1" customWidth="1"/>
    <col min="2" max="2" width="6.5703125" bestFit="1" customWidth="1"/>
    <col min="3" max="3" width="5.85546875" bestFit="1" customWidth="1"/>
    <col min="4" max="4" width="9" bestFit="1" customWidth="1"/>
    <col min="5" max="5" width="4.7109375" bestFit="1" customWidth="1"/>
    <col min="6" max="6" width="2" bestFit="1" customWidth="1"/>
    <col min="7" max="7" width="5.85546875" bestFit="1" customWidth="1"/>
    <col min="8" max="8" width="4.7109375" bestFit="1" customWidth="1"/>
    <col min="9" max="9" width="8.7109375" bestFit="1" customWidth="1"/>
  </cols>
  <sheetData>
    <row r="1" spans="1:9" ht="19.5" thickBot="1">
      <c r="A1" s="3" t="s">
        <v>18</v>
      </c>
      <c r="B1" s="25" t="s">
        <v>21</v>
      </c>
      <c r="C1" s="25"/>
      <c r="D1" s="25"/>
      <c r="E1" s="25"/>
      <c r="F1" s="25"/>
      <c r="G1" s="25"/>
      <c r="H1" s="26"/>
      <c r="I1" s="23"/>
    </row>
    <row r="2" spans="1:9" s="10" customFormat="1" ht="13.5" thickBot="1">
      <c r="A2" s="7"/>
      <c r="B2" s="8" t="s">
        <v>44</v>
      </c>
      <c r="C2" s="11" t="s">
        <v>40</v>
      </c>
      <c r="D2" s="8" t="s">
        <v>23</v>
      </c>
      <c r="E2" s="8" t="s">
        <v>24</v>
      </c>
      <c r="F2" s="9"/>
      <c r="G2" s="8" t="s">
        <v>42</v>
      </c>
      <c r="H2" s="8" t="s">
        <v>26</v>
      </c>
      <c r="I2" s="22" t="s">
        <v>48</v>
      </c>
    </row>
    <row r="3" spans="1:9" ht="15.75" thickBot="1">
      <c r="A3" t="str">
        <f>IF(ISBLANK(Freitag!A3),"",Freitag!A3)</f>
        <v>Christopher Bott</v>
      </c>
      <c r="B3" s="4" t="str">
        <f>IF(ISBLANK(Samstag!H3),"",Samstag!H3)</f>
        <v/>
      </c>
      <c r="C3" s="6"/>
      <c r="D3" s="2" t="str">
        <f>IF(ISBLANK(C3),"",VLOOKUP($C:$C,Tickets!$A:$C,2,FALSE))</f>
        <v/>
      </c>
      <c r="E3" s="2" t="str">
        <f>IF(ISBLANK(C3),"",VLOOKUP($D:$D,Tickets!$B:$C,2,FALSE))</f>
        <v/>
      </c>
      <c r="F3">
        <f>COUNTIF($C$3:$C$11,C3)</f>
        <v>0</v>
      </c>
      <c r="G3" s="4" t="str">
        <f>IF(F3&lt;1,"",IF(F3&gt;1,"Fehler",F3))</f>
        <v/>
      </c>
      <c r="H3" s="5" t="str">
        <f>IF(ISBLANK(C3),"",IF(E3="grün","",VLOOKUP($C:$C,Tickets!$A:$D,4,FALSE)))</f>
        <v/>
      </c>
      <c r="I3" s="21" t="e">
        <f>LOOKUP($H3,Tickets!$G$1:$G$12,Tickets!$H$1:$H$12)</f>
        <v>#N/A</v>
      </c>
    </row>
    <row r="4" spans="1:9" ht="15.75" thickBot="1">
      <c r="A4" t="str">
        <f>IF(ISBLANK(Freitag!A4),"",Freitag!A4)</f>
        <v>Frank Meyer</v>
      </c>
      <c r="B4" s="4" t="str">
        <f>IF(ISBLANK(Samstag!H4),"",Samstag!H4)</f>
        <v/>
      </c>
      <c r="C4" s="5"/>
      <c r="D4" s="2" t="str">
        <f>IF(ISBLANK(C4),"",VLOOKUP($C:$C,Tickets!$A:$C,2,FALSE))</f>
        <v/>
      </c>
      <c r="E4" s="2" t="str">
        <f>IF(ISBLANK(C4),"",VLOOKUP($D:$D,Tickets!$B:$C,2,FALSE))</f>
        <v/>
      </c>
      <c r="F4">
        <f t="shared" ref="F4:F10" si="0">COUNTIF($C$3:$C$11,C4)</f>
        <v>0</v>
      </c>
      <c r="G4" s="4" t="str">
        <f t="shared" ref="G4:G25" si="1">IF(F4&lt;1,"",IF(F4&gt;1,"Fehler",F4))</f>
        <v/>
      </c>
      <c r="H4" s="5" t="str">
        <f>IF(ISBLANK(C4),"",IF(E4="grün","",VLOOKUP($C:$C,Tickets!$A:$D,4,FALSE)))</f>
        <v/>
      </c>
      <c r="I4" s="21" t="e">
        <f>LOOKUP($H4,Tickets!$G$1:$G$12,Tickets!$H$1:$H$12)</f>
        <v>#N/A</v>
      </c>
    </row>
    <row r="5" spans="1:9" ht="15.75" thickBot="1">
      <c r="A5" t="str">
        <f>IF(ISBLANK(Freitag!A5),"",Freitag!A5)</f>
        <v>Kevin Hirschfeld</v>
      </c>
      <c r="B5" s="4" t="str">
        <f>IF(ISBLANK(Samstag!H5),"",Samstag!H5)</f>
        <v/>
      </c>
      <c r="C5" s="5"/>
      <c r="D5" s="2" t="str">
        <f>IF(ISBLANK(C5),"",VLOOKUP($C:$C,Tickets!$A:$C,2,FALSE))</f>
        <v/>
      </c>
      <c r="E5" s="2" t="str">
        <f>IF(ISBLANK(C5),"",VLOOKUP($D:$D,Tickets!$B:$C,2,FALSE))</f>
        <v/>
      </c>
      <c r="F5">
        <f t="shared" si="0"/>
        <v>0</v>
      </c>
      <c r="G5" s="4" t="str">
        <f t="shared" si="1"/>
        <v/>
      </c>
      <c r="H5" s="5" t="str">
        <f>IF(ISBLANK(C5),"",IF(E5="grün","",VLOOKUP($C:$C,Tickets!$A:$D,4,FALSE)))</f>
        <v/>
      </c>
      <c r="I5" s="21" t="e">
        <f>LOOKUP($H5,Tickets!$G$1:$G$12,Tickets!$H$1:$H$12)</f>
        <v>#N/A</v>
      </c>
    </row>
    <row r="6" spans="1:9" ht="15.75" thickBot="1">
      <c r="A6" t="str">
        <f>IF(ISBLANK(Freitag!A6),"",Freitag!A6)</f>
        <v>Marc Richter</v>
      </c>
      <c r="B6" s="4" t="str">
        <f>IF(ISBLANK(Samstag!H6),"",Samstag!H6)</f>
        <v/>
      </c>
      <c r="C6" s="5"/>
      <c r="D6" s="2" t="str">
        <f>IF(ISBLANK(C6),"",VLOOKUP($C:$C,Tickets!$A:$C,2,FALSE))</f>
        <v/>
      </c>
      <c r="E6" s="2" t="str">
        <f>IF(ISBLANK(C6),"",VLOOKUP($D:$D,Tickets!$B:$C,2,FALSE))</f>
        <v/>
      </c>
      <c r="F6">
        <f t="shared" si="0"/>
        <v>0</v>
      </c>
      <c r="G6" s="4" t="str">
        <f t="shared" si="1"/>
        <v/>
      </c>
      <c r="H6" s="5" t="str">
        <f>IF(ISBLANK(C6),"",IF(E6="grün","",VLOOKUP($C:$C,Tickets!$A:$D,4,FALSE)))</f>
        <v/>
      </c>
      <c r="I6" s="21" t="e">
        <f>LOOKUP($H6,Tickets!$G$1:$G$12,Tickets!$H$1:$H$12)</f>
        <v>#N/A</v>
      </c>
    </row>
    <row r="7" spans="1:9" ht="15.75" thickBot="1">
      <c r="A7" t="str">
        <f>IF(ISBLANK(Freitag!A7),"",Freitag!A7)</f>
        <v>Martin Seidler</v>
      </c>
      <c r="B7" s="4" t="str">
        <f>IF(ISBLANK(Samstag!H7),"",Samstag!H7)</f>
        <v/>
      </c>
      <c r="C7" s="5"/>
      <c r="D7" s="2" t="str">
        <f>IF(ISBLANK(C7),"",VLOOKUP($C:$C,Tickets!$A:$C,2,FALSE))</f>
        <v/>
      </c>
      <c r="E7" s="2" t="str">
        <f>IF(ISBLANK(C7),"",VLOOKUP($D:$D,Tickets!$B:$C,2,FALSE))</f>
        <v/>
      </c>
      <c r="F7">
        <f t="shared" si="0"/>
        <v>0</v>
      </c>
      <c r="G7" s="4" t="str">
        <f t="shared" si="1"/>
        <v/>
      </c>
      <c r="H7" s="5" t="str">
        <f>IF(ISBLANK(C7),"",IF(E7="grün","",VLOOKUP($C:$C,Tickets!$A:$D,4,FALSE)))</f>
        <v/>
      </c>
      <c r="I7" s="21" t="e">
        <f>LOOKUP($H7,Tickets!$G$1:$G$12,Tickets!$H$1:$H$12)</f>
        <v>#N/A</v>
      </c>
    </row>
    <row r="8" spans="1:9" ht="15.75" thickBot="1">
      <c r="A8" t="str">
        <f>IF(ISBLANK(Freitag!A8),"",Freitag!A8)</f>
        <v>Oguz Ünlü</v>
      </c>
      <c r="B8" s="4" t="str">
        <f>IF(ISBLANK(Samstag!H8),"",Samstag!H8)</f>
        <v/>
      </c>
      <c r="C8" s="5"/>
      <c r="D8" s="2" t="str">
        <f>IF(ISBLANK(C8),"",VLOOKUP($C:$C,Tickets!$A:$C,2,FALSE))</f>
        <v/>
      </c>
      <c r="E8" s="2" t="str">
        <f>IF(ISBLANK(C8),"",VLOOKUP($D:$D,Tickets!$B:$C,2,FALSE))</f>
        <v/>
      </c>
      <c r="F8">
        <f t="shared" si="0"/>
        <v>0</v>
      </c>
      <c r="G8" s="4" t="str">
        <f t="shared" si="1"/>
        <v/>
      </c>
      <c r="H8" s="5" t="str">
        <f>IF(ISBLANK(C8),"",IF(E8="grün","",VLOOKUP($C:$C,Tickets!$A:$D,4,FALSE)))</f>
        <v/>
      </c>
      <c r="I8" s="21" t="e">
        <f>LOOKUP($H8,Tickets!$G$1:$G$12,Tickets!$H$1:$H$12)</f>
        <v>#N/A</v>
      </c>
    </row>
    <row r="9" spans="1:9" ht="15.75" thickBot="1">
      <c r="A9" t="str">
        <f>IF(ISBLANK(Freitag!A9),"",Freitag!A9)</f>
        <v>Rüdiger Gigl</v>
      </c>
      <c r="B9" s="4" t="str">
        <f>IF(ISBLANK(Samstag!H9),"",Samstag!H9)</f>
        <v/>
      </c>
      <c r="C9" s="5"/>
      <c r="D9" s="2" t="str">
        <f>IF(ISBLANK(C9),"",VLOOKUP($C:$C,Tickets!$A:$C,2,FALSE))</f>
        <v/>
      </c>
      <c r="E9" s="2" t="str">
        <f>IF(ISBLANK(C9),"",VLOOKUP($D:$D,Tickets!$B:$C,2,FALSE))</f>
        <v/>
      </c>
      <c r="F9">
        <f t="shared" si="0"/>
        <v>0</v>
      </c>
      <c r="G9" s="4" t="str">
        <f t="shared" si="1"/>
        <v/>
      </c>
      <c r="H9" s="5" t="str">
        <f>IF(ISBLANK(C9),"",IF(E9="grün","",VLOOKUP($C:$C,Tickets!$A:$D,4,FALSE)))</f>
        <v/>
      </c>
      <c r="I9" s="21" t="e">
        <f>LOOKUP($H9,Tickets!$G$1:$G$12,Tickets!$H$1:$H$12)</f>
        <v>#N/A</v>
      </c>
    </row>
    <row r="10" spans="1:9" ht="15.75" thickBot="1">
      <c r="A10" t="str">
        <f>IF(ISBLANK(Freitag!A10),"",Freitag!A10)</f>
        <v>Rusty Bott</v>
      </c>
      <c r="B10" s="4" t="str">
        <f>IF(ISBLANK(Samstag!H10),"",Samstag!H10)</f>
        <v/>
      </c>
      <c r="C10" s="5"/>
      <c r="D10" s="2" t="str">
        <f>IF(ISBLANK(C10),"",VLOOKUP($C:$C,Tickets!$A:$C,2,FALSE))</f>
        <v/>
      </c>
      <c r="E10" s="2" t="str">
        <f>IF(ISBLANK(C10),"",VLOOKUP($D:$D,Tickets!$B:$C,2,FALSE))</f>
        <v/>
      </c>
      <c r="F10">
        <f t="shared" si="0"/>
        <v>0</v>
      </c>
      <c r="G10" s="4" t="str">
        <f t="shared" si="1"/>
        <v/>
      </c>
      <c r="H10" s="5" t="str">
        <f>IF(ISBLANK(C10),"",IF(E10="grün","",VLOOKUP($C:$C,Tickets!$A:$D,4,FALSE)))</f>
        <v/>
      </c>
      <c r="I10" s="21" t="e">
        <f>LOOKUP($H10,Tickets!$G$1:$G$12,Tickets!$H$1:$H$12)</f>
        <v>#N/A</v>
      </c>
    </row>
    <row r="11" spans="1:9" ht="15.75" thickBot="1">
      <c r="A11" t="str">
        <f>IF(ISBLANK(Freitag!A11),"",Freitag!A11)</f>
        <v/>
      </c>
      <c r="B11" s="4" t="str">
        <f>IF(ISBLANK(Samstag!H11),"",Samstag!H11)</f>
        <v/>
      </c>
      <c r="C11" s="12"/>
      <c r="D11" s="2" t="str">
        <f>IF(ISBLANK(C11),"",VLOOKUP($C:$C,Tickets!$A:$C,2,FALSE))</f>
        <v/>
      </c>
      <c r="E11" s="2" t="str">
        <f>IF(ISBLANK(C11),"",VLOOKUP($D:$D,Tickets!$B:$C,2,FALSE))</f>
        <v/>
      </c>
      <c r="F11">
        <f>COUNTIF($C$3:$C$11,C11)</f>
        <v>0</v>
      </c>
      <c r="G11" s="4" t="str">
        <f t="shared" si="1"/>
        <v/>
      </c>
      <c r="H11" s="5" t="str">
        <f>IF(ISBLANK(C11),"",IF(E11="grün","",VLOOKUP($C:$C,Tickets!$A:$D,4,FALSE)))</f>
        <v/>
      </c>
      <c r="I11" s="21" t="e">
        <f>LOOKUP($H11,Tickets!$G$1:$G$12,Tickets!$H$1:$H$12)</f>
        <v>#N/A</v>
      </c>
    </row>
    <row r="12" spans="1:9" ht="15.75" thickBot="1">
      <c r="A12" s="13" t="str">
        <f>IF(ISBLANK(Freitag!A12),"",Freitag!A12)</f>
        <v>Sebastian Bott</v>
      </c>
      <c r="B12" s="14" t="str">
        <f>IF(ISBLANK(Samstag!H12),"",Samstag!H12)</f>
        <v/>
      </c>
      <c r="C12" s="5"/>
      <c r="D12" s="35" t="str">
        <f>IF(ISBLANK(C12),"",VLOOKUP($C:$C,Tickets!$A:$C,2,FALSE))</f>
        <v/>
      </c>
      <c r="E12" s="35" t="str">
        <f>IF(ISBLANK(C12),"",VLOOKUP($D:$D,Tickets!$B:$C,2,FALSE))</f>
        <v/>
      </c>
      <c r="F12" s="13">
        <f>COUNTIF($C$12:$C$146,C12)</f>
        <v>0</v>
      </c>
      <c r="G12" s="37" t="str">
        <f t="shared" si="1"/>
        <v/>
      </c>
      <c r="H12" s="5" t="str">
        <f>IF(ISBLANK(C12),"",IF(E12="grün","",VLOOKUP($C:$C,Tickets!$A:$D,4,FALSE)))</f>
        <v/>
      </c>
      <c r="I12" s="21" t="e">
        <f>LOOKUP($H12,Tickets!$G$1:$G$12,Tickets!$H$1:$H$12)</f>
        <v>#N/A</v>
      </c>
    </row>
    <row r="13" spans="1:9" ht="15.75" thickBot="1">
      <c r="A13" s="30" t="str">
        <f>IF(ISBLANK(Freitag!A13),"",Freitag!A13)</f>
        <v>Frank Joa</v>
      </c>
      <c r="B13" s="38" t="str">
        <f>IF(ISBLANK(Samstag!H13),"",Samstag!H13)</f>
        <v/>
      </c>
      <c r="C13" s="12"/>
      <c r="D13" s="32" t="str">
        <f>IF(ISBLANK(C13),"",VLOOKUP($C:$C,Tickets!$A:$C,2,FALSE))</f>
        <v/>
      </c>
      <c r="E13" s="33" t="str">
        <f>IF(ISBLANK(C13),"",VLOOKUP($D:$D,Tickets!$B:$C,2,FALSE))</f>
        <v/>
      </c>
      <c r="F13" s="30">
        <f>COUNTIF($C$12:$C$14,C13)</f>
        <v>0</v>
      </c>
      <c r="G13" s="38" t="str">
        <f t="shared" si="1"/>
        <v/>
      </c>
      <c r="H13" s="5" t="str">
        <f>IF(ISBLANK(C13),"",IF(E13="grün","",VLOOKUP($C:$C,Tickets!$A:$D,4,FALSE)))</f>
        <v/>
      </c>
      <c r="I13" s="21" t="e">
        <f>LOOKUP($H13,Tickets!$G$1:$G$12,Tickets!$H$1:$H$12)</f>
        <v>#N/A</v>
      </c>
    </row>
    <row r="14" spans="1:9" ht="15.75" thickBot="1">
      <c r="A14" s="20" t="str">
        <f>IF(ISBLANK(Freitag!A14),"",Freitag!A14)</f>
        <v>Özkan Altintas</v>
      </c>
      <c r="B14" s="24" t="str">
        <f>IF(ISBLANK(Samstag!H14),"",Samstag!H14)</f>
        <v/>
      </c>
      <c r="C14" s="5"/>
      <c r="D14" s="16" t="str">
        <f>IF(ISBLANK(C14),"",VLOOKUP($C:$C,Tickets!$A:$C,2,FALSE))</f>
        <v/>
      </c>
      <c r="E14" s="16" t="str">
        <f>IF(ISBLANK(C14),"",VLOOKUP($D:$D,Tickets!$B:$C,2,FALSE))</f>
        <v/>
      </c>
      <c r="F14" s="20">
        <f>COUNTIF($C$12:$C$14,C14)</f>
        <v>0</v>
      </c>
      <c r="G14" s="19" t="str">
        <f t="shared" si="1"/>
        <v/>
      </c>
      <c r="H14" s="5" t="str">
        <f>IF(ISBLANK(C14),"",IF(E14="grün","",VLOOKUP($C:$C,Tickets!$A:$D,4,FALSE)))</f>
        <v/>
      </c>
      <c r="I14" s="21" t="e">
        <f>LOOKUP($H14,Tickets!$G$1:$G$12,Tickets!$H$1:$H$12)</f>
        <v>#N/A</v>
      </c>
    </row>
    <row r="15" spans="1:9" ht="15.75" thickBot="1">
      <c r="A15" t="str">
        <f>IF(ISBLANK(Freitag!A15),"",Freitag!A15)</f>
        <v>Markus Eckert</v>
      </c>
      <c r="B15" s="4" t="str">
        <f>IF(ISBLANK(Samstag!H15),"",Samstag!H15)</f>
        <v/>
      </c>
      <c r="C15" s="6"/>
      <c r="D15" s="2" t="str">
        <f>IF(ISBLANK(C15),"",VLOOKUP($C:$C,Tickets!$A:$C,2,FALSE))</f>
        <v/>
      </c>
      <c r="E15" s="2" t="str">
        <f>IF(ISBLANK(C15),"",VLOOKUP($D:$D,Tickets!$B:$C,2,FALSE))</f>
        <v/>
      </c>
      <c r="F15">
        <f>COUNTIF($C$15:$C$26,C15)</f>
        <v>0</v>
      </c>
      <c r="G15" s="4" t="str">
        <f t="shared" si="1"/>
        <v/>
      </c>
      <c r="H15" s="5" t="str">
        <f>IF(ISBLANK(C15),"",IF(E15="grün","",VLOOKUP($C:$C,Tickets!$A:$D,4,FALSE)))</f>
        <v/>
      </c>
      <c r="I15" s="21" t="e">
        <f>LOOKUP($H15,Tickets!$G$1:$G$12,Tickets!$H$1:$H$12)</f>
        <v>#N/A</v>
      </c>
    </row>
    <row r="16" spans="1:9" ht="15.75" thickBot="1">
      <c r="A16" t="str">
        <f>IF(ISBLANK(Freitag!A16),"",Freitag!A16)</f>
        <v>Friedhelm Lütjen</v>
      </c>
      <c r="B16" s="4" t="str">
        <f>IF(ISBLANK(Samstag!H16),"",Samstag!H16)</f>
        <v/>
      </c>
      <c r="C16" s="5"/>
      <c r="D16" s="2" t="str">
        <f>IF(ISBLANK(C16),"",VLOOKUP($C:$C,Tickets!$A:$C,2,FALSE))</f>
        <v/>
      </c>
      <c r="E16" s="2" t="str">
        <f>IF(ISBLANK(C16),"",VLOOKUP($D:$D,Tickets!$B:$C,2,FALSE))</f>
        <v/>
      </c>
      <c r="F16">
        <f>COUNTIF($C$15:$C$26,C16)</f>
        <v>0</v>
      </c>
      <c r="G16" s="4" t="str">
        <f t="shared" si="1"/>
        <v/>
      </c>
      <c r="H16" s="5" t="str">
        <f>IF(ISBLANK(C16),"",IF(E16="grün","",VLOOKUP($C:$C,Tickets!$A:$D,4,FALSE)))</f>
        <v/>
      </c>
      <c r="I16" s="21" t="e">
        <f>LOOKUP($H16,Tickets!$G$1:$G$12,Tickets!$H$1:$H$12)</f>
        <v>#N/A</v>
      </c>
    </row>
    <row r="17" spans="1:9" ht="15.75" thickBot="1">
      <c r="A17" t="str">
        <f>IF(ISBLANK(Freitag!A17),"",Freitag!A17)</f>
        <v>Georg Gulba</v>
      </c>
      <c r="B17" s="4" t="str">
        <f>IF(ISBLANK(Samstag!H17),"",Samstag!H17)</f>
        <v/>
      </c>
      <c r="C17" s="5"/>
      <c r="D17" s="2" t="str">
        <f>IF(ISBLANK(C17),"",VLOOKUP($C:$C,Tickets!$A:$C,2,FALSE))</f>
        <v/>
      </c>
      <c r="E17" s="2" t="str">
        <f>IF(ISBLANK(C17),"",VLOOKUP($D:$D,Tickets!$B:$C,2,FALSE))</f>
        <v/>
      </c>
      <c r="F17">
        <f t="shared" ref="F17:F25" si="2">COUNTIF($C$15:$C$26,C17)</f>
        <v>0</v>
      </c>
      <c r="G17" s="4" t="str">
        <f t="shared" si="1"/>
        <v/>
      </c>
      <c r="H17" s="5" t="str">
        <f>IF(ISBLANK(C17),"",IF(E17="grün","",VLOOKUP($C:$C,Tickets!$A:$D,4,FALSE)))</f>
        <v/>
      </c>
      <c r="I17" s="21" t="e">
        <f>LOOKUP($H17,Tickets!$G$1:$G$12,Tickets!$H$1:$H$12)</f>
        <v>#N/A</v>
      </c>
    </row>
    <row r="18" spans="1:9" ht="15.75" thickBot="1">
      <c r="A18" t="str">
        <f>IF(ISBLANK(Freitag!A18),"",Freitag!A18)</f>
        <v>Horst Domges</v>
      </c>
      <c r="B18" s="4" t="str">
        <f>IF(ISBLANK(Samstag!H18),"",Samstag!H18)</f>
        <v/>
      </c>
      <c r="C18" s="5"/>
      <c r="D18" s="2" t="str">
        <f>IF(ISBLANK(C18),"",VLOOKUP($C:$C,Tickets!$A:$C,2,FALSE))</f>
        <v/>
      </c>
      <c r="E18" s="2" t="str">
        <f>IF(ISBLANK(C18),"",VLOOKUP($D:$D,Tickets!$B:$C,2,FALSE))</f>
        <v/>
      </c>
      <c r="F18">
        <f t="shared" si="2"/>
        <v>0</v>
      </c>
      <c r="G18" s="4" t="str">
        <f t="shared" si="1"/>
        <v/>
      </c>
      <c r="H18" s="5" t="str">
        <f>IF(ISBLANK(C18),"",IF(E18="grün","",VLOOKUP($C:$C,Tickets!$A:$D,4,FALSE)))</f>
        <v/>
      </c>
      <c r="I18" s="21" t="e">
        <f>LOOKUP($H18,Tickets!$G$1:$G$12,Tickets!$H$1:$H$12)</f>
        <v>#N/A</v>
      </c>
    </row>
    <row r="19" spans="1:9" ht="15.75" thickBot="1">
      <c r="A19" t="str">
        <f>IF(ISBLANK(Freitag!A19),"",Freitag!A19)</f>
        <v>Kai Reuther</v>
      </c>
      <c r="B19" s="4" t="str">
        <f>IF(ISBLANK(Samstag!H19),"",Samstag!H19)</f>
        <v/>
      </c>
      <c r="C19" s="5"/>
      <c r="D19" s="2" t="str">
        <f>IF(ISBLANK(C19),"",VLOOKUP($C:$C,Tickets!$A:$C,2,FALSE))</f>
        <v/>
      </c>
      <c r="E19" s="2" t="str">
        <f>IF(ISBLANK(C19),"",VLOOKUP($D:$D,Tickets!$B:$C,2,FALSE))</f>
        <v/>
      </c>
      <c r="F19">
        <f t="shared" si="2"/>
        <v>0</v>
      </c>
      <c r="G19" s="4" t="str">
        <f t="shared" si="1"/>
        <v/>
      </c>
      <c r="H19" s="5" t="str">
        <f>IF(ISBLANK(C19),"",IF(E19="grün","",VLOOKUP($C:$C,Tickets!$A:$D,4,FALSE)))</f>
        <v/>
      </c>
      <c r="I19" s="21" t="e">
        <f>LOOKUP($H19,Tickets!$G$1:$G$12,Tickets!$H$1:$H$12)</f>
        <v>#N/A</v>
      </c>
    </row>
    <row r="20" spans="1:9" ht="15.75" thickBot="1">
      <c r="A20" t="str">
        <f>IF(ISBLANK(Freitag!A20),"",Freitag!A20)</f>
        <v>Dannie Zielke</v>
      </c>
      <c r="B20" s="4" t="str">
        <f>IF(ISBLANK(Samstag!H20),"",Samstag!H20)</f>
        <v/>
      </c>
      <c r="C20" s="5"/>
      <c r="D20" s="2" t="str">
        <f>IF(ISBLANK(C20),"",VLOOKUP($C:$C,Tickets!$A:$C,2,FALSE))</f>
        <v/>
      </c>
      <c r="E20" s="2" t="str">
        <f>IF(ISBLANK(C20),"",VLOOKUP($D:$D,Tickets!$B:$C,2,FALSE))</f>
        <v/>
      </c>
      <c r="F20">
        <f t="shared" si="2"/>
        <v>0</v>
      </c>
      <c r="G20" s="4" t="str">
        <f t="shared" si="1"/>
        <v/>
      </c>
      <c r="H20" s="5" t="str">
        <f>IF(ISBLANK(C20),"",IF(E20="grün","",VLOOKUP($C:$C,Tickets!$A:$D,4,FALSE)))</f>
        <v/>
      </c>
      <c r="I20" s="21" t="e">
        <f>LOOKUP($H20,Tickets!$G$1:$G$12,Tickets!$H$1:$H$12)</f>
        <v>#N/A</v>
      </c>
    </row>
    <row r="21" spans="1:9" ht="15.75" thickBot="1">
      <c r="A21" t="str">
        <f>IF(ISBLANK(Freitag!A21),"",Freitag!A21)</f>
        <v>Cilli Breuer</v>
      </c>
      <c r="B21" s="4" t="str">
        <f>IF(ISBLANK(Samstag!H21),"",Samstag!H21)</f>
        <v/>
      </c>
      <c r="C21" s="5"/>
      <c r="D21" s="2" t="str">
        <f>IF(ISBLANK(C21),"",VLOOKUP($C:$C,Tickets!$A:$C,2,FALSE))</f>
        <v/>
      </c>
      <c r="E21" s="2" t="str">
        <f>IF(ISBLANK(C21),"",VLOOKUP($D:$D,Tickets!$B:$C,2,FALSE))</f>
        <v/>
      </c>
      <c r="F21">
        <f t="shared" si="2"/>
        <v>0</v>
      </c>
      <c r="G21" s="4" t="str">
        <f t="shared" si="1"/>
        <v/>
      </c>
      <c r="H21" s="5" t="str">
        <f>IF(ISBLANK(C21),"",IF(E21="grün","",VLOOKUP($C:$C,Tickets!$A:$D,4,FALSE)))</f>
        <v/>
      </c>
      <c r="I21" s="21" t="e">
        <f>LOOKUP($H21,Tickets!$G$1:$G$12,Tickets!$H$1:$H$12)</f>
        <v>#N/A</v>
      </c>
    </row>
    <row r="22" spans="1:9" ht="15.75" thickBot="1">
      <c r="A22" t="str">
        <f>IF(ISBLANK(Freitag!A22),"",Freitag!A22)</f>
        <v>Patrick Heinkes</v>
      </c>
      <c r="B22" s="4" t="str">
        <f>IF(ISBLANK(Samstag!H22),"",Samstag!H22)</f>
        <v/>
      </c>
      <c r="C22" s="5"/>
      <c r="D22" s="2" t="str">
        <f>IF(ISBLANK(C22),"",VLOOKUP($C:$C,Tickets!$A:$C,2,FALSE))</f>
        <v/>
      </c>
      <c r="E22" s="2" t="str">
        <f>IF(ISBLANK(C22),"",VLOOKUP($D:$D,Tickets!$B:$C,2,FALSE))</f>
        <v/>
      </c>
      <c r="F22">
        <f t="shared" si="2"/>
        <v>0</v>
      </c>
      <c r="G22" s="4" t="str">
        <f t="shared" si="1"/>
        <v/>
      </c>
      <c r="H22" s="5" t="str">
        <f>IF(ISBLANK(C22),"",IF(E22="grün","",VLOOKUP($C:$C,Tickets!$A:$D,4,FALSE)))</f>
        <v/>
      </c>
      <c r="I22" s="21" t="e">
        <f>LOOKUP($H22,Tickets!$G$1:$G$12,Tickets!$H$1:$H$12)</f>
        <v>#N/A</v>
      </c>
    </row>
    <row r="23" spans="1:9" ht="15.75" thickBot="1">
      <c r="A23" t="str">
        <f>IF(ISBLANK(Freitag!A23),"",Freitag!A23)</f>
        <v>Tim Breuer</v>
      </c>
      <c r="B23" s="4" t="str">
        <f>IF(ISBLANK(Samstag!H23),"",Samstag!H23)</f>
        <v/>
      </c>
      <c r="C23" s="5"/>
      <c r="D23" s="2" t="str">
        <f>IF(ISBLANK(C23),"",VLOOKUP($C:$C,Tickets!$A:$C,2,FALSE))</f>
        <v/>
      </c>
      <c r="E23" s="2" t="str">
        <f>IF(ISBLANK(C23),"",VLOOKUP($D:$D,Tickets!$B:$C,2,FALSE))</f>
        <v/>
      </c>
      <c r="F23">
        <f t="shared" si="2"/>
        <v>0</v>
      </c>
      <c r="G23" s="4" t="str">
        <f t="shared" si="1"/>
        <v/>
      </c>
      <c r="H23" s="5" t="str">
        <f>IF(ISBLANK(C23),"",IF(E23="grün","",VLOOKUP($C:$C,Tickets!$A:$D,4,FALSE)))</f>
        <v/>
      </c>
      <c r="I23" s="21" t="e">
        <f>LOOKUP($H23,Tickets!$G$1:$G$12,Tickets!$H$1:$H$12)</f>
        <v>#N/A</v>
      </c>
    </row>
    <row r="24" spans="1:9" ht="15.75" thickBot="1">
      <c r="A24" t="str">
        <f>IF(ISBLANK(Freitag!A24),"",Freitag!A24)</f>
        <v>Claudia Piorr</v>
      </c>
      <c r="B24" s="4" t="str">
        <f>IF(ISBLANK(Samstag!H24),"",Samstag!H24)</f>
        <v/>
      </c>
      <c r="C24" s="5"/>
      <c r="D24" s="2" t="str">
        <f>IF(ISBLANK(C24),"",VLOOKUP($C:$C,Tickets!$A:$C,2,FALSE))</f>
        <v/>
      </c>
      <c r="E24" s="2" t="str">
        <f>IF(ISBLANK(C24),"",VLOOKUP($D:$D,Tickets!$B:$C,2,FALSE))</f>
        <v/>
      </c>
      <c r="F24">
        <f t="shared" si="2"/>
        <v>0</v>
      </c>
      <c r="G24" s="4" t="str">
        <f t="shared" si="1"/>
        <v/>
      </c>
      <c r="H24" s="5" t="str">
        <f>IF(ISBLANK(C24),"",IF(E24="grün","",VLOOKUP($C:$C,Tickets!$A:$D,4,FALSE)))</f>
        <v/>
      </c>
      <c r="I24" s="21" t="e">
        <f>LOOKUP($H24,Tickets!$G$1:$G$12,Tickets!$H$1:$H$12)</f>
        <v>#N/A</v>
      </c>
    </row>
    <row r="25" spans="1:9" ht="15.75" thickBot="1">
      <c r="A25" t="str">
        <f>IF(ISBLANK(Freitag!A25),"",Freitag!A25)</f>
        <v/>
      </c>
      <c r="B25" s="4" t="str">
        <f>IF(ISBLANK(Samstag!H25),"",Samstag!H25)</f>
        <v/>
      </c>
      <c r="C25" s="5"/>
      <c r="D25" s="2" t="str">
        <f>IF(ISBLANK(C25),"",VLOOKUP($C:$C,Tickets!$A:$C,2,FALSE))</f>
        <v/>
      </c>
      <c r="E25" s="2" t="str">
        <f>IF(ISBLANK(C25),"",VLOOKUP($D:$D,Tickets!$B:$C,2,FALSE))</f>
        <v/>
      </c>
      <c r="F25">
        <f t="shared" si="2"/>
        <v>0</v>
      </c>
      <c r="G25" s="4" t="str">
        <f t="shared" si="1"/>
        <v/>
      </c>
      <c r="H25" s="5" t="str">
        <f>IF(ISBLANK(C25),"",IF(E25="grün","",VLOOKUP($C:$C,Tickets!$A:$D,4,FALSE)))</f>
        <v/>
      </c>
      <c r="I25" s="21" t="e">
        <f>LOOKUP($H25,Tickets!$G$1:$G$12,Tickets!$H$1:$H$12)</f>
        <v>#N/A</v>
      </c>
    </row>
  </sheetData>
  <mergeCells count="1">
    <mergeCell ref="B1:H1"/>
  </mergeCells>
  <conditionalFormatting sqref="B3:B25">
    <cfRule type="containsErrors" dxfId="8" priority="8">
      <formula>ISERROR(B3)</formula>
    </cfRule>
    <cfRule type="beginsWith" dxfId="7" priority="9" operator="beginsWith" text="grün">
      <formula>LEFT(B3,4)="grün"</formula>
    </cfRule>
    <cfRule type="beginsWith" dxfId="6" priority="10" operator="beginsWith" text="gelb">
      <formula>LEFT(B3,4)="gelb"</formula>
    </cfRule>
  </conditionalFormatting>
  <conditionalFormatting sqref="D3:D25">
    <cfRule type="beginsWith" dxfId="5" priority="6" operator="beginsWith" text="Fehler">
      <formula>LEFT(D3,6)="Fehler"</formula>
    </cfRule>
  </conditionalFormatting>
  <conditionalFormatting sqref="E3:E25">
    <cfRule type="containsErrors" dxfId="4" priority="3">
      <formula>ISERROR(E3)</formula>
    </cfRule>
    <cfRule type="beginsWith" dxfId="3" priority="4" operator="beginsWith" text="grün">
      <formula>LEFT(E3,4)="grün"</formula>
    </cfRule>
    <cfRule type="beginsWith" dxfId="2" priority="5" operator="beginsWith" text="gelb">
      <formula>LEFT(E3,4)="gelb"</formula>
    </cfRule>
  </conditionalFormatting>
  <conditionalFormatting sqref="D3:D25 B3:B25">
    <cfRule type="containsErrors" dxfId="1" priority="2">
      <formula>ISERROR(B3)</formula>
    </cfRule>
  </conditionalFormatting>
  <conditionalFormatting sqref="G3:G25">
    <cfRule type="beginsWith" dxfId="0" priority="1" operator="beginsWith" text="Fehler">
      <formula>LEFT(G3,6)="Fehler"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H24"/>
  <sheetViews>
    <sheetView workbookViewId="0">
      <selection activeCell="H18" sqref="H18"/>
    </sheetView>
  </sheetViews>
  <sheetFormatPr baseColWidth="10" defaultRowHeight="15"/>
  <cols>
    <col min="1" max="1" width="4" bestFit="1" customWidth="1"/>
    <col min="2" max="2" width="9" bestFit="1" customWidth="1"/>
    <col min="3" max="3" width="5" bestFit="1" customWidth="1"/>
    <col min="5" max="5" width="4.28515625" style="4" customWidth="1"/>
    <col min="6" max="6" width="9.7109375" bestFit="1" customWidth="1"/>
    <col min="7" max="7" width="3.7109375" bestFit="1" customWidth="1"/>
  </cols>
  <sheetData>
    <row r="1" spans="1:8">
      <c r="A1">
        <v>715</v>
      </c>
      <c r="B1">
        <v>59000715</v>
      </c>
      <c r="C1" t="s">
        <v>1</v>
      </c>
      <c r="D1" t="s">
        <v>25</v>
      </c>
      <c r="F1" s="28" t="s">
        <v>27</v>
      </c>
      <c r="G1" s="4" t="s">
        <v>22</v>
      </c>
      <c r="H1" t="s">
        <v>49</v>
      </c>
    </row>
    <row r="2" spans="1:8">
      <c r="A2">
        <v>716</v>
      </c>
      <c r="B2">
        <v>59000716</v>
      </c>
      <c r="C2" t="s">
        <v>1</v>
      </c>
      <c r="D2" t="s">
        <v>33</v>
      </c>
      <c r="F2" s="28"/>
      <c r="G2" s="4" t="s">
        <v>28</v>
      </c>
      <c r="H2" t="s">
        <v>50</v>
      </c>
    </row>
    <row r="3" spans="1:8">
      <c r="A3">
        <v>717</v>
      </c>
      <c r="B3">
        <v>59000717</v>
      </c>
      <c r="C3" t="s">
        <v>1</v>
      </c>
      <c r="D3" t="s">
        <v>38</v>
      </c>
      <c r="F3" s="28"/>
      <c r="G3" s="4" t="s">
        <v>29</v>
      </c>
      <c r="H3" t="s">
        <v>51</v>
      </c>
    </row>
    <row r="4" spans="1:8">
      <c r="A4">
        <v>718</v>
      </c>
      <c r="B4">
        <v>59000718</v>
      </c>
      <c r="C4" t="s">
        <v>1</v>
      </c>
      <c r="D4" t="s">
        <v>22</v>
      </c>
      <c r="F4" s="28"/>
      <c r="G4" s="4" t="s">
        <v>30</v>
      </c>
      <c r="H4" t="s">
        <v>52</v>
      </c>
    </row>
    <row r="5" spans="1:8">
      <c r="A5">
        <v>719</v>
      </c>
      <c r="B5">
        <v>59000719</v>
      </c>
      <c r="C5" t="s">
        <v>1</v>
      </c>
      <c r="D5" t="s">
        <v>37</v>
      </c>
      <c r="F5" s="29" t="s">
        <v>31</v>
      </c>
      <c r="G5" s="4" t="s">
        <v>25</v>
      </c>
      <c r="H5" t="s">
        <v>53</v>
      </c>
    </row>
    <row r="6" spans="1:8">
      <c r="A6">
        <v>720</v>
      </c>
      <c r="B6">
        <v>59000720</v>
      </c>
      <c r="C6" t="s">
        <v>1</v>
      </c>
      <c r="D6" t="s">
        <v>29</v>
      </c>
      <c r="F6" s="29"/>
      <c r="G6" s="4" t="s">
        <v>32</v>
      </c>
      <c r="H6" t="s">
        <v>54</v>
      </c>
    </row>
    <row r="7" spans="1:8">
      <c r="A7">
        <v>720</v>
      </c>
      <c r="B7">
        <v>59000720</v>
      </c>
      <c r="C7" t="s">
        <v>1</v>
      </c>
      <c r="D7" t="s">
        <v>29</v>
      </c>
      <c r="F7" s="29"/>
      <c r="G7" s="4" t="s">
        <v>33</v>
      </c>
      <c r="H7" t="s">
        <v>55</v>
      </c>
    </row>
    <row r="8" spans="1:8">
      <c r="A8">
        <v>721</v>
      </c>
      <c r="B8">
        <v>59000721</v>
      </c>
      <c r="C8" t="s">
        <v>1</v>
      </c>
      <c r="D8" t="s">
        <v>32</v>
      </c>
      <c r="F8" s="29"/>
      <c r="G8" s="4" t="s">
        <v>34</v>
      </c>
      <c r="H8" t="s">
        <v>56</v>
      </c>
    </row>
    <row r="9" spans="1:8">
      <c r="A9">
        <v>722</v>
      </c>
      <c r="B9">
        <v>59000722</v>
      </c>
      <c r="C9" t="s">
        <v>1</v>
      </c>
      <c r="D9" t="s">
        <v>30</v>
      </c>
      <c r="F9" s="28" t="s">
        <v>35</v>
      </c>
      <c r="G9" s="4" t="s">
        <v>36</v>
      </c>
      <c r="H9" t="s">
        <v>60</v>
      </c>
    </row>
    <row r="10" spans="1:8">
      <c r="A10">
        <v>723</v>
      </c>
      <c r="B10">
        <v>59000723</v>
      </c>
      <c r="C10" t="s">
        <v>1</v>
      </c>
      <c r="D10" t="s">
        <v>28</v>
      </c>
      <c r="F10" s="28"/>
      <c r="G10" s="4" t="s">
        <v>37</v>
      </c>
      <c r="H10" t="s">
        <v>57</v>
      </c>
    </row>
    <row r="11" spans="1:8">
      <c r="A11">
        <v>770</v>
      </c>
      <c r="B11">
        <v>59000770</v>
      </c>
      <c r="C11" t="s">
        <v>1</v>
      </c>
      <c r="D11" t="s">
        <v>39</v>
      </c>
      <c r="F11" s="28"/>
      <c r="G11" s="4" t="s">
        <v>38</v>
      </c>
      <c r="H11" t="s">
        <v>58</v>
      </c>
    </row>
    <row r="12" spans="1:8">
      <c r="A12">
        <v>771</v>
      </c>
      <c r="B12">
        <v>59000771</v>
      </c>
      <c r="C12" t="s">
        <v>1</v>
      </c>
      <c r="D12" t="s">
        <v>36</v>
      </c>
      <c r="F12" s="28"/>
      <c r="G12" s="4" t="s">
        <v>39</v>
      </c>
      <c r="H12" t="s">
        <v>59</v>
      </c>
    </row>
    <row r="13" spans="1:8">
      <c r="A13">
        <v>594</v>
      </c>
      <c r="B13">
        <v>59006594</v>
      </c>
      <c r="C13" t="s">
        <v>0</v>
      </c>
    </row>
    <row r="14" spans="1:8">
      <c r="A14">
        <v>595</v>
      </c>
      <c r="B14">
        <v>59006595</v>
      </c>
      <c r="C14" t="s">
        <v>0</v>
      </c>
    </row>
    <row r="15" spans="1:8">
      <c r="A15">
        <v>596</v>
      </c>
      <c r="B15">
        <v>59006596</v>
      </c>
      <c r="C15" t="s">
        <v>0</v>
      </c>
    </row>
    <row r="16" spans="1:8">
      <c r="A16">
        <v>597</v>
      </c>
      <c r="B16">
        <v>59006597</v>
      </c>
      <c r="C16" t="s">
        <v>0</v>
      </c>
    </row>
    <row r="17" spans="1:4">
      <c r="A17">
        <v>598</v>
      </c>
      <c r="B17">
        <v>59006598</v>
      </c>
      <c r="C17" t="s">
        <v>0</v>
      </c>
    </row>
    <row r="18" spans="1:4">
      <c r="A18">
        <v>599</v>
      </c>
      <c r="B18">
        <v>59006599</v>
      </c>
      <c r="C18" t="s">
        <v>0</v>
      </c>
    </row>
    <row r="19" spans="1:4">
      <c r="A19">
        <v>600</v>
      </c>
      <c r="B19">
        <v>59006600</v>
      </c>
      <c r="C19" t="s">
        <v>0</v>
      </c>
    </row>
    <row r="20" spans="1:4">
      <c r="A20">
        <v>601</v>
      </c>
      <c r="B20">
        <v>59006601</v>
      </c>
      <c r="C20" t="s">
        <v>0</v>
      </c>
    </row>
    <row r="21" spans="1:4">
      <c r="A21">
        <v>602</v>
      </c>
      <c r="B21">
        <v>59006602</v>
      </c>
      <c r="C21" t="s">
        <v>0</v>
      </c>
    </row>
    <row r="22" spans="1:4">
      <c r="A22">
        <v>603</v>
      </c>
      <c r="B22">
        <v>59006603</v>
      </c>
      <c r="C22" t="s">
        <v>0</v>
      </c>
      <c r="D22" t="s">
        <v>61</v>
      </c>
    </row>
    <row r="23" spans="1:4">
      <c r="A23">
        <v>604</v>
      </c>
      <c r="B23">
        <v>59006604</v>
      </c>
      <c r="C23" t="s">
        <v>0</v>
      </c>
    </row>
    <row r="24" spans="1:4">
      <c r="A24">
        <v>605</v>
      </c>
      <c r="B24">
        <v>59006605</v>
      </c>
      <c r="C24" t="s">
        <v>0</v>
      </c>
    </row>
  </sheetData>
  <sortState ref="A13:D24">
    <sortCondition ref="A13"/>
  </sortState>
  <mergeCells count="3">
    <mergeCell ref="F9:F12"/>
    <mergeCell ref="F1:F4"/>
    <mergeCell ref="F5:F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Freitag</vt:lpstr>
      <vt:lpstr>Samstag</vt:lpstr>
      <vt:lpstr>Sonntag</vt:lpstr>
      <vt:lpstr>Tickets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2017-10-13T11:34:19Z</cp:lastPrinted>
  <dcterms:created xsi:type="dcterms:W3CDTF">2017-05-07T17:49:24Z</dcterms:created>
  <dcterms:modified xsi:type="dcterms:W3CDTF">2017-10-14T08:22:01Z</dcterms:modified>
</cp:coreProperties>
</file>